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サービス指導室\10_新型コロナウイルス補助金\06_R5サービス提供体制確保事業\掲載用様式(R5年度4.1～5.7まで)\"/>
    </mc:Choice>
  </mc:AlternateContent>
  <bookViews>
    <workbookView xWindow="-15" yWindow="-15" windowWidth="20520" windowHeight="3615"/>
  </bookViews>
  <sheets>
    <sheet name="チェックリスト" sheetId="38" r:id="rId1"/>
    <sheet name="（始めにお読みください）作成方法" sheetId="26" r:id="rId2"/>
    <sheet name="交付申請書" sheetId="29" r:id="rId3"/>
    <sheet name="申請一覧" sheetId="24" r:id="rId4"/>
    <sheet name="個票1" sheetId="19" r:id="rId5"/>
    <sheet name="R3申請一覧" sheetId="37" state="hidden" r:id="rId6"/>
    <sheet name="R3個票1" sheetId="35" state="hidden" r:id="rId7"/>
    <sheet name="役員名簿" sheetId="30" r:id="rId8"/>
    <sheet name="計算用" sheetId="21" state="hidden" r:id="rId9"/>
  </sheets>
  <definedNames>
    <definedName name="_xlnm.Print_Area" localSheetId="6">'R3個票1'!$A$1:$AM$91</definedName>
    <definedName name="_xlnm.Print_Area" localSheetId="5">'R3申請一覧'!$B$1:$J$16</definedName>
    <definedName name="_xlnm.Print_Area" localSheetId="0">チェックリスト!$A$1:$I$46</definedName>
    <definedName name="_xlnm.Print_Area" localSheetId="4">個票1!$A$1:$AM$91</definedName>
    <definedName name="_xlnm.Print_Area" localSheetId="2">交付申請書!$A$1:$AL$39</definedName>
    <definedName name="_xlnm.Print_Area" localSheetId="3">申請一覧!$B$1:$J$16</definedName>
    <definedName name="_xlnm.Print_Titles" localSheetId="5">'R3申請一覧'!$4:$5</definedName>
    <definedName name="_xlnm.Print_Titles" localSheetId="3">申請一覧!$4:$5</definedName>
    <definedName name="サービス種別" localSheetId="5">'R3申請一覧'!$E$6:$E$15</definedName>
    <definedName name="サービス種別">申請一覧!$E$6:$E$15</definedName>
    <definedName name="ラジオボタン">交付申請書!$AN$23</definedName>
    <definedName name="単価表">計算用!$A$2:$E$36</definedName>
  </definedNames>
  <calcPr calcId="162913"/>
</workbook>
</file>

<file path=xl/calcChain.xml><?xml version="1.0" encoding="utf-8"?>
<calcChain xmlns="http://schemas.openxmlformats.org/spreadsheetml/2006/main">
  <c r="M44" i="35" l="1"/>
  <c r="M44" i="19"/>
  <c r="G6" i="24"/>
  <c r="E11" i="24"/>
  <c r="G12" i="24"/>
  <c r="E10" i="24"/>
  <c r="C8" i="24"/>
  <c r="E12" i="24"/>
  <c r="H11" i="24"/>
  <c r="C7" i="24"/>
  <c r="D7" i="24"/>
  <c r="D15" i="24"/>
  <c r="F8" i="24"/>
  <c r="H9" i="24"/>
  <c r="C15" i="24"/>
  <c r="C13" i="24"/>
  <c r="E13" i="24"/>
  <c r="H13" i="24"/>
  <c r="C9" i="24"/>
  <c r="F10" i="24"/>
  <c r="C11" i="24"/>
  <c r="G11" i="24"/>
  <c r="F9" i="24"/>
  <c r="E6" i="24"/>
  <c r="D8" i="24"/>
  <c r="D14" i="24"/>
  <c r="G10" i="24"/>
  <c r="F13" i="24"/>
  <c r="G9" i="24"/>
  <c r="E15" i="24"/>
  <c r="G7" i="24"/>
  <c r="C12" i="24"/>
  <c r="F15" i="24"/>
  <c r="F11" i="24"/>
  <c r="C14" i="24"/>
  <c r="C10" i="24"/>
  <c r="E9" i="24"/>
  <c r="D12" i="24"/>
  <c r="H10" i="24"/>
  <c r="H15" i="24"/>
  <c r="D11" i="24"/>
  <c r="H14" i="24"/>
  <c r="H12" i="24"/>
  <c r="D13" i="24"/>
  <c r="F14" i="24"/>
  <c r="H8" i="24"/>
  <c r="G14" i="24"/>
  <c r="G15" i="24"/>
  <c r="D10" i="24"/>
  <c r="F7" i="24"/>
  <c r="D6" i="24"/>
  <c r="C6" i="24"/>
  <c r="H7" i="24"/>
  <c r="E7" i="24"/>
  <c r="H6" i="24"/>
  <c r="G13" i="24"/>
  <c r="E8" i="24"/>
  <c r="G8" i="24"/>
  <c r="D9" i="24"/>
  <c r="F12" i="24"/>
  <c r="E14" i="24"/>
  <c r="F6" i="24"/>
  <c r="M66" i="35" l="1"/>
  <c r="M65" i="35"/>
  <c r="M64" i="35"/>
  <c r="M67" i="35" s="1"/>
  <c r="M54" i="35"/>
  <c r="M53" i="35"/>
  <c r="M52" i="35"/>
  <c r="M55" i="35"/>
  <c r="M34" i="19"/>
  <c r="M34" i="35"/>
  <c r="M30" i="35"/>
  <c r="M31" i="35"/>
  <c r="M32" i="35"/>
  <c r="M29" i="35"/>
  <c r="M66" i="19"/>
  <c r="M65" i="19"/>
  <c r="M64" i="19"/>
  <c r="M55" i="19"/>
  <c r="M54" i="19"/>
  <c r="M53" i="19"/>
  <c r="M52" i="19"/>
  <c r="M32" i="19"/>
  <c r="M31" i="19"/>
  <c r="M29" i="19"/>
  <c r="M30" i="19"/>
  <c r="M56" i="19" l="1"/>
  <c r="AI48" i="19" s="1"/>
  <c r="M56" i="35"/>
  <c r="AI48" i="35" s="1"/>
  <c r="M35" i="35"/>
  <c r="M67" i="19"/>
  <c r="M35" i="19"/>
  <c r="B1" i="37"/>
  <c r="B15" i="37"/>
  <c r="B14" i="37"/>
  <c r="B13" i="37"/>
  <c r="B12" i="37"/>
  <c r="B11" i="37"/>
  <c r="B10" i="37"/>
  <c r="B9" i="37"/>
  <c r="B8" i="37"/>
  <c r="B7" i="37"/>
  <c r="B6" i="37"/>
  <c r="C6" i="37"/>
  <c r="G9" i="37"/>
  <c r="E14" i="37"/>
  <c r="G13" i="37"/>
  <c r="C8" i="37"/>
  <c r="D15" i="37"/>
  <c r="F8" i="37"/>
  <c r="H8" i="37"/>
  <c r="D10" i="37"/>
  <c r="F7" i="37"/>
  <c r="F11" i="37"/>
  <c r="G10" i="37"/>
  <c r="C9" i="37"/>
  <c r="C10" i="37"/>
  <c r="H10" i="37"/>
  <c r="E12" i="37"/>
  <c r="C14" i="37"/>
  <c r="E8" i="37"/>
  <c r="H11" i="37"/>
  <c r="H7" i="37"/>
  <c r="F12" i="37"/>
  <c r="G14" i="37"/>
  <c r="C12" i="37"/>
  <c r="H9" i="37"/>
  <c r="C7" i="37"/>
  <c r="E15" i="37"/>
  <c r="E9" i="37"/>
  <c r="D12" i="37"/>
  <c r="H12" i="37"/>
  <c r="G11" i="37"/>
  <c r="F13" i="37"/>
  <c r="E13" i="37"/>
  <c r="F10" i="37"/>
  <c r="G12" i="37"/>
  <c r="H15" i="37"/>
  <c r="D9" i="37"/>
  <c r="G15" i="37"/>
  <c r="F15" i="37"/>
  <c r="C13" i="37"/>
  <c r="D14" i="37"/>
  <c r="G7" i="37"/>
  <c r="E6" i="37"/>
  <c r="F9" i="37"/>
  <c r="E7" i="37"/>
  <c r="H14" i="37"/>
  <c r="D13" i="37"/>
  <c r="D11" i="37"/>
  <c r="C15" i="37"/>
  <c r="F14" i="37"/>
  <c r="D8" i="37"/>
  <c r="E10" i="37"/>
  <c r="D6" i="37"/>
  <c r="C11" i="37"/>
  <c r="D7" i="37"/>
  <c r="H13" i="37"/>
  <c r="E11" i="37"/>
  <c r="G8" i="37"/>
  <c r="I10" i="37" l="1"/>
  <c r="I12" i="37"/>
  <c r="I11" i="37"/>
  <c r="I7" i="37"/>
  <c r="I14" i="37"/>
  <c r="I15" i="37"/>
  <c r="I13" i="37"/>
  <c r="I9" i="37"/>
  <c r="S79" i="35"/>
  <c r="AB73" i="35"/>
  <c r="AB72" i="35"/>
  <c r="A70" i="35"/>
  <c r="H67" i="35"/>
  <c r="AA60" i="35"/>
  <c r="Y81" i="35" s="1"/>
  <c r="S60" i="35"/>
  <c r="Q60" i="35"/>
  <c r="H56" i="35"/>
  <c r="AA48" i="35"/>
  <c r="S48" i="35"/>
  <c r="Q48" i="35"/>
  <c r="H44" i="35"/>
  <c r="H43" i="35"/>
  <c r="M43" i="35" s="1"/>
  <c r="M39" i="35"/>
  <c r="AI37" i="35"/>
  <c r="H35" i="35"/>
  <c r="R33" i="35"/>
  <c r="AA18" i="35"/>
  <c r="S18" i="35"/>
  <c r="Q18" i="35"/>
  <c r="A1" i="35"/>
  <c r="Y79" i="35" l="1"/>
  <c r="AO37" i="35"/>
  <c r="M45" i="35"/>
  <c r="H45" i="35"/>
  <c r="S80" i="35"/>
  <c r="AI60" i="35"/>
  <c r="S81" i="35" s="1"/>
  <c r="AE81" i="35" s="1"/>
  <c r="AE79" i="35"/>
  <c r="Y80" i="35"/>
  <c r="Y78" i="35"/>
  <c r="AI18" i="35" l="1"/>
  <c r="S78" i="35" s="1"/>
  <c r="AO60" i="35"/>
  <c r="AE80" i="35"/>
  <c r="AO48" i="35"/>
  <c r="I8" i="37"/>
  <c r="G6" i="37"/>
  <c r="H6" i="37"/>
  <c r="S82" i="35" l="1"/>
  <c r="AE78" i="35"/>
  <c r="AO18" i="35"/>
  <c r="AE82" i="35"/>
  <c r="S88" i="35" s="1"/>
  <c r="H44" i="19"/>
  <c r="H43" i="19"/>
  <c r="M43" i="19" s="1"/>
  <c r="F6" i="37"/>
  <c r="M45" i="19" l="1"/>
  <c r="S86" i="35"/>
  <c r="S91" i="35" s="1"/>
  <c r="R33" i="19"/>
  <c r="Q60" i="19" l="1"/>
  <c r="S60" i="19"/>
  <c r="Q48" i="19"/>
  <c r="S48" i="19"/>
  <c r="S18" i="19"/>
  <c r="Q18" i="19"/>
  <c r="C3" i="30" l="1"/>
  <c r="AI37" i="19" l="1"/>
  <c r="AO37" i="19" s="1"/>
  <c r="M39" i="19" l="1"/>
  <c r="S79" i="19"/>
  <c r="Y79" i="19"/>
  <c r="AE79" i="19" l="1"/>
  <c r="A1" i="19" l="1"/>
  <c r="AB73" i="19" l="1"/>
  <c r="AB72" i="19"/>
  <c r="A70" i="19"/>
  <c r="AA60" i="19" l="1"/>
  <c r="Y81" i="19" s="1"/>
  <c r="AA48" i="19"/>
  <c r="Y80" i="19" s="1"/>
  <c r="AA18" i="19"/>
  <c r="Y78" i="19" s="1"/>
  <c r="B15" i="24"/>
  <c r="B14" i="24"/>
  <c r="B13" i="24"/>
  <c r="B12" i="24"/>
  <c r="B11" i="24"/>
  <c r="B10" i="24"/>
  <c r="B9" i="24"/>
  <c r="B8" i="24"/>
  <c r="B7" i="24"/>
  <c r="B6" i="24"/>
  <c r="H67" i="19"/>
  <c r="H56" i="19"/>
  <c r="H35" i="19"/>
  <c r="AI60" i="19" l="1"/>
  <c r="AO60" i="19" s="1"/>
  <c r="S80" i="19"/>
  <c r="AE80" i="19" s="1"/>
  <c r="I14" i="24"/>
  <c r="I9" i="24"/>
  <c r="I7" i="24"/>
  <c r="I12" i="24"/>
  <c r="I11" i="24"/>
  <c r="I10" i="24"/>
  <c r="I8" i="24"/>
  <c r="I15" i="24"/>
  <c r="I13" i="24"/>
  <c r="H16" i="37" l="1"/>
  <c r="S81" i="19"/>
  <c r="AE81" i="19" s="1"/>
  <c r="AO48" i="19"/>
  <c r="H16" i="24"/>
  <c r="G16" i="37" l="1"/>
  <c r="G16" i="24"/>
  <c r="H45" i="19"/>
  <c r="AI18" i="19" l="1"/>
  <c r="AO18" i="19" s="1"/>
  <c r="F16" i="37"/>
  <c r="I6" i="37"/>
  <c r="I16" i="37" s="1"/>
  <c r="F16" i="24" l="1"/>
  <c r="I6" i="24"/>
  <c r="I16" i="24" s="1"/>
  <c r="AC12" i="29" s="1"/>
  <c r="S78" i="19"/>
  <c r="AE78" i="19"/>
  <c r="AE82" i="19" s="1"/>
  <c r="S88" i="19" s="1"/>
  <c r="S82" i="19"/>
  <c r="S86" i="19" l="1"/>
  <c r="S91" i="19" s="1"/>
</calcChain>
</file>

<file path=xl/comments1.xml><?xml version="1.0" encoding="utf-8"?>
<comments xmlns="http://schemas.openxmlformats.org/spreadsheetml/2006/main">
  <authors>
    <author>mieken</author>
    <author>120898</author>
  </authors>
  <commentList>
    <comment ref="AI4" authorId="0" shapeId="0">
      <text>
        <r>
          <rPr>
            <b/>
            <sz val="9"/>
            <color indexed="81"/>
            <rFont val="MS P ゴシック"/>
            <family val="3"/>
            <charset val="128"/>
          </rPr>
          <t>交付申請書を提出した日付</t>
        </r>
      </text>
    </comment>
    <comment ref="X9" authorId="1" shapeId="0">
      <text>
        <r>
          <rPr>
            <b/>
            <sz val="9"/>
            <color indexed="81"/>
            <rFont val="MS P ゴシック"/>
            <family val="3"/>
            <charset val="128"/>
          </rPr>
          <t>法人名称</t>
        </r>
        <r>
          <rPr>
            <sz val="9"/>
            <color indexed="81"/>
            <rFont val="MS P ゴシック"/>
            <family val="3"/>
            <charset val="128"/>
          </rPr>
          <t xml:space="preserve">
</t>
        </r>
      </text>
    </comment>
    <comment ref="X10" authorId="1" shapeId="0">
      <text>
        <r>
          <rPr>
            <b/>
            <sz val="9"/>
            <color indexed="81"/>
            <rFont val="MS P ゴシック"/>
            <family val="3"/>
            <charset val="128"/>
          </rPr>
          <t>職名</t>
        </r>
        <r>
          <rPr>
            <sz val="9"/>
            <color indexed="81"/>
            <rFont val="MS P ゴシック"/>
            <family val="3"/>
            <charset val="128"/>
          </rPr>
          <t xml:space="preserve">
</t>
        </r>
      </text>
    </comment>
    <comment ref="AC10" authorId="1" shapeId="0">
      <text>
        <r>
          <rPr>
            <b/>
            <sz val="9"/>
            <color indexed="81"/>
            <rFont val="MS P ゴシック"/>
            <family val="3"/>
            <charset val="128"/>
          </rPr>
          <t>氏名</t>
        </r>
      </text>
    </comment>
    <comment ref="AB23" authorId="1" shapeId="0">
      <text>
        <r>
          <rPr>
            <b/>
            <sz val="9"/>
            <color indexed="81"/>
            <rFont val="MS P ゴシック"/>
            <family val="3"/>
            <charset val="128"/>
          </rPr>
          <t>どちらかにチェックを入れてください。
「消費税を含む額で申請」の場合は、消費税仕入控除税額確定後に消費税等仕入控除税額報告書の提出が必要になります。</t>
        </r>
      </text>
    </comment>
  </commentList>
</comments>
</file>

<file path=xl/sharedStrings.xml><?xml version="1.0" encoding="utf-8"?>
<sst xmlns="http://schemas.openxmlformats.org/spreadsheetml/2006/main" count="437" uniqueCount="223">
  <si>
    <t>フリガナ</t>
    <phoneticPr fontId="2"/>
  </si>
  <si>
    <t>日</t>
    <rPh sb="0" eb="1">
      <t>ニチ</t>
    </rPh>
    <phoneticPr fontId="2"/>
  </si>
  <si>
    <t>月</t>
    <rPh sb="0" eb="1">
      <t>ゲツ</t>
    </rPh>
    <phoneticPr fontId="2"/>
  </si>
  <si>
    <t>年</t>
    <rPh sb="0" eb="1">
      <t>ネン</t>
    </rPh>
    <phoneticPr fontId="2"/>
  </si>
  <si>
    <t>（郵便番号</t>
    <rPh sb="1" eb="3">
      <t>ユウビン</t>
    </rPh>
    <rPh sb="3" eb="5">
      <t>バンゴウ</t>
    </rPh>
    <phoneticPr fontId="2"/>
  </si>
  <si>
    <t>‐</t>
    <phoneticPr fontId="2"/>
  </si>
  <si>
    <t>）</t>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</si>
  <si>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</si>
  <si>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</si>
  <si>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</si>
  <si>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</si>
  <si>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</si>
  <si>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</si>
  <si>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</si>
  <si>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</si>
  <si>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</si>
  <si>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</si>
  <si>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</si>
  <si>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</si>
  <si>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</si>
  <si>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</si>
  <si>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</si>
  <si>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</si>
  <si>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</si>
  <si>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</si>
  <si>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</si>
  <si>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</si>
  <si>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</si>
  <si>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所要額</t>
    <rPh sb="0" eb="3">
      <t>ショヨウガク</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</si>
  <si>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</si>
  <si>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</si>
  <si>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</si>
  <si>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</si>
  <si>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</si>
  <si>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</si>
  <si>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</si>
  <si>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</si>
  <si>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</si>
  <si>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</si>
  <si>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</si>
  <si>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</si>
  <si>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</si>
  <si>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</si>
  <si>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</si>
  <si>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</si>
  <si>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</si>
  <si>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</si>
  <si>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</si>
  <si>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</si>
  <si>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</si>
  <si>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千円</t>
    <rPh sb="0" eb="2">
      <t>センエン</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</si>
  <si>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</si>
  <si>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</si>
  <si>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</si>
  <si>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</si>
  <si>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</si>
  <si>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</si>
  <si>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</si>
  <si>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</si>
  <si>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</si>
  <si>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</si>
  <si>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</si>
  <si>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</si>
  <si>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</si>
  <si>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居宅療養管理指導事業所</t>
    <rPh sb="8" eb="11">
      <t>ジギョウショ</t>
    </rPh>
    <phoneticPr fontId="2"/>
  </si>
  <si>
    <t>（単位:千円）</t>
    <rPh sb="1" eb="3">
      <t>タンイ</t>
    </rPh>
    <rPh sb="4" eb="6">
      <t>センエン</t>
    </rPh>
    <phoneticPr fontId="2"/>
  </si>
  <si>
    <t>※本シートは絶対に編集しないこと。</t>
    <rPh sb="1" eb="2">
      <t>ホン</t>
    </rPh>
    <rPh sb="6" eb="8">
      <t>ゼッタイ</t>
    </rPh>
    <rPh sb="9" eb="11">
      <t>ヘンシュウ</t>
    </rPh>
    <phoneticPr fontId="2"/>
  </si>
  <si>
    <t>事業所・施設別個表</t>
    <rPh sb="0" eb="3">
      <t>ジギョウショ</t>
    </rPh>
    <rPh sb="4" eb="6">
      <t>シセツ</t>
    </rPh>
    <rPh sb="6" eb="7">
      <t>ベツ</t>
    </rPh>
    <rPh sb="7" eb="9">
      <t>コヒョウ</t>
    </rPh>
    <phoneticPr fontId="2"/>
  </si>
  <si>
    <t>本シートの作成方法</t>
    <rPh sb="0" eb="1">
      <t>ホン</t>
    </rPh>
    <rPh sb="5" eb="7">
      <t>サクセイ</t>
    </rPh>
    <rPh sb="7" eb="9">
      <t>ホウホウ</t>
    </rPh>
    <phoneticPr fontId="2"/>
  </si>
  <si>
    <t>個票について</t>
    <rPh sb="0" eb="2">
      <t>コヒョウ</t>
    </rPh>
    <phoneticPr fontId="2"/>
  </si>
  <si>
    <t>1(ア)</t>
    <phoneticPr fontId="2"/>
  </si>
  <si>
    <t>1(イ)</t>
    <phoneticPr fontId="2"/>
  </si>
  <si>
    <t>1(ウ)</t>
    <phoneticPr fontId="2"/>
  </si>
  <si>
    <t>助成対象区分２</t>
    <rPh sb="0" eb="2">
      <t>ジョセイ</t>
    </rPh>
    <rPh sb="2" eb="4">
      <t>タイショウ</t>
    </rPh>
    <rPh sb="4" eb="6">
      <t>クブン</t>
    </rPh>
    <phoneticPr fontId="2"/>
  </si>
  <si>
    <t>当該事業所・施設等に応援職員の派遣を行う事業所・施設等　</t>
    <phoneticPr fontId="2"/>
  </si>
  <si>
    <t>・（ア）の①又は③に該当する介護サービス事業所・施設等</t>
    <rPh sb="6" eb="7">
      <t>マタ</t>
    </rPh>
    <rPh sb="10" eb="12">
      <t>ガイトウ</t>
    </rPh>
    <rPh sb="14" eb="16">
      <t>カイゴ</t>
    </rPh>
    <rPh sb="20" eb="23">
      <t>ジギョウショ</t>
    </rPh>
    <rPh sb="24" eb="26">
      <t>シセツ</t>
    </rPh>
    <rPh sb="26" eb="27">
      <t>トウ</t>
    </rPh>
    <phoneticPr fontId="2"/>
  </si>
  <si>
    <t>・感染症の拡大防止の観点から必要があり、自主的に休業した介護サービス事業所</t>
    <rPh sb="1" eb="4">
      <t>カンセンショウ</t>
    </rPh>
    <rPh sb="5" eb="7">
      <t>カクダイ</t>
    </rPh>
    <rPh sb="7" eb="9">
      <t>ボウシ</t>
    </rPh>
    <rPh sb="10" eb="12">
      <t>カンテン</t>
    </rPh>
    <rPh sb="14" eb="16">
      <t>ヒツヨウ</t>
    </rPh>
    <rPh sb="20" eb="23">
      <t>ジシュテキ</t>
    </rPh>
    <rPh sb="24" eb="26">
      <t>キュウギョウ</t>
    </rPh>
    <rPh sb="28" eb="30">
      <t>カイゴ</t>
    </rPh>
    <rPh sb="34" eb="37">
      <t>ジギョウショ</t>
    </rPh>
    <phoneticPr fontId="2"/>
  </si>
  <si>
    <r>
      <t xml:space="preserve">助成対象
区  分  １
</t>
    </r>
    <r>
      <rPr>
        <sz val="8"/>
        <rFont val="ＭＳ Ｐ明朝"/>
        <family val="1"/>
        <charset val="128"/>
      </rPr>
      <t>※該当する
項目をチェックすること</t>
    </r>
    <rPh sb="0" eb="2">
      <t>ジョセイ</t>
    </rPh>
    <rPh sb="2" eb="4">
      <t>タイショウ</t>
    </rPh>
    <rPh sb="5" eb="6">
      <t>ク</t>
    </rPh>
    <rPh sb="8" eb="9">
      <t>ブン</t>
    </rPh>
    <rPh sb="15" eb="17">
      <t>ガイトウ</t>
    </rPh>
    <rPh sb="20" eb="22">
      <t>コウモク</t>
    </rPh>
    <phoneticPr fontId="2"/>
  </si>
  <si>
    <t>令和</t>
    <rPh sb="0" eb="2">
      <t>レイワ</t>
    </rPh>
    <phoneticPr fontId="2"/>
  </si>
  <si>
    <t>様</t>
    <rPh sb="0" eb="1">
      <t>サマ</t>
    </rPh>
    <phoneticPr fontId="2"/>
  </si>
  <si>
    <t xml:space="preserve"> 部署名</t>
    <rPh sb="1" eb="4">
      <t>ブショメイ</t>
    </rPh>
    <phoneticPr fontId="2"/>
  </si>
  <si>
    <t xml:space="preserve"> 担当者氏名</t>
    <rPh sb="1" eb="4">
      <t>タントウシャ</t>
    </rPh>
    <rPh sb="4" eb="6">
      <t>シメイ</t>
    </rPh>
    <phoneticPr fontId="2"/>
  </si>
  <si>
    <t>和歌山県知事</t>
    <rPh sb="0" eb="3">
      <t>ワカヤマ</t>
    </rPh>
    <rPh sb="3" eb="6">
      <t>ケンチジ</t>
    </rPh>
    <phoneticPr fontId="2"/>
  </si>
  <si>
    <t>円の</t>
    <rPh sb="0" eb="1">
      <t>エン</t>
    </rPh>
    <phoneticPr fontId="2"/>
  </si>
  <si>
    <t>（補助金の振込先口座）※申請者名義の口座にしてください。</t>
    <rPh sb="1" eb="4">
      <t>ホジョキン</t>
    </rPh>
    <rPh sb="5" eb="8">
      <t>フリコミサキ</t>
    </rPh>
    <rPh sb="8" eb="10">
      <t>コウザ</t>
    </rPh>
    <rPh sb="12" eb="15">
      <t>シンセイシャ</t>
    </rPh>
    <rPh sb="15" eb="17">
      <t>メイギ</t>
    </rPh>
    <rPh sb="18" eb="20">
      <t>コウザ</t>
    </rPh>
    <phoneticPr fontId="2"/>
  </si>
  <si>
    <t>銀行名・支店名</t>
    <rPh sb="0" eb="3">
      <t>ギンコウメイ</t>
    </rPh>
    <rPh sb="4" eb="7">
      <t>シテンメイ</t>
    </rPh>
    <phoneticPr fontId="2"/>
  </si>
  <si>
    <t>：</t>
    <phoneticPr fontId="2"/>
  </si>
  <si>
    <t>口座種別</t>
    <rPh sb="0" eb="2">
      <t>コウザ</t>
    </rPh>
    <rPh sb="2" eb="4">
      <t>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</si>
  <si>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</si>
  <si>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</si>
  <si>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</si>
  <si>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※通帳の写し（上記の内容が全て確認できるページ）を添付してください。</t>
    <rPh sb="1" eb="3">
      <t>ツウチョウ</t>
    </rPh>
    <rPh sb="4" eb="5">
      <t>ウツ</t>
    </rPh>
    <rPh sb="7" eb="9">
      <t>ジョウキ</t>
    </rPh>
    <rPh sb="10" eb="12">
      <t>ナイヨウ</t>
    </rPh>
    <rPh sb="13" eb="14">
      <t>スベ</t>
    </rPh>
    <rPh sb="15" eb="17">
      <t>カクニン</t>
    </rPh>
    <rPh sb="25" eb="27">
      <t>テンプ</t>
    </rPh>
    <phoneticPr fontId="2"/>
  </si>
  <si>
    <t>（ア）感染者が発生した介護サービス事業所・施設等</t>
    <rPh sb="3" eb="6">
      <t>カンセンシャ</t>
    </rPh>
    <rPh sb="7" eb="9">
      <t>ハッセイ</t>
    </rPh>
    <rPh sb="11" eb="13">
      <t>カイゴ</t>
    </rPh>
    <rPh sb="17" eb="20">
      <t>ジギョウショ</t>
    </rPh>
    <rPh sb="21" eb="23">
      <t>シセツ</t>
    </rPh>
    <rPh sb="23" eb="24">
      <t>トウ</t>
    </rPh>
    <phoneticPr fontId="2"/>
  </si>
  <si>
    <t>（イ）居宅でサービスを提供する通所系サービス事業所</t>
    <rPh sb="3" eb="5">
      <t>キョタク</t>
    </rPh>
    <rPh sb="11" eb="13">
      <t>テイキョウ</t>
    </rPh>
    <rPh sb="15" eb="18">
      <t>ツウショケイ</t>
    </rPh>
    <rPh sb="22" eb="25">
      <t>ジギョウショ</t>
    </rPh>
    <phoneticPr fontId="2"/>
  </si>
  <si>
    <t>（ウ）利用者の受け入れや応援職員の派遣を行う事業所・施設等</t>
    <rPh sb="3" eb="6">
      <t>リヨウシャ</t>
    </rPh>
    <rPh sb="7" eb="8">
      <t>ウ</t>
    </rPh>
    <rPh sb="9" eb="10">
      <t>イ</t>
    </rPh>
    <rPh sb="12" eb="14">
      <t>オウエン</t>
    </rPh>
    <rPh sb="14" eb="16">
      <t>ショクイン</t>
    </rPh>
    <rPh sb="17" eb="19">
      <t>ハケン</t>
    </rPh>
    <rPh sb="20" eb="21">
      <t>オコナ</t>
    </rPh>
    <rPh sb="22" eb="25">
      <t>ジギョウショ</t>
    </rPh>
    <rPh sb="26" eb="28">
      <t>シセツ</t>
    </rPh>
    <rPh sb="28" eb="29">
      <t>トウ</t>
    </rPh>
    <phoneticPr fontId="2"/>
  </si>
  <si>
    <t>計</t>
    <rPh sb="0" eb="1">
      <t>ケイ</t>
    </rPh>
    <phoneticPr fontId="2"/>
  </si>
  <si>
    <t>【緊急時の介護人材確保に係る費用】</t>
    <phoneticPr fontId="2"/>
  </si>
  <si>
    <t>【職場環境の復旧・環境整備に係る費用】</t>
    <phoneticPr fontId="2"/>
  </si>
  <si>
    <t>科目</t>
    <rPh sb="0" eb="2">
      <t>カモク</t>
    </rPh>
    <phoneticPr fontId="2"/>
  </si>
  <si>
    <t>所要額（円）</t>
    <rPh sb="0" eb="3">
      <t>ショヨウガク</t>
    </rPh>
    <rPh sb="4" eb="5">
      <t>エン</t>
    </rPh>
    <phoneticPr fontId="2"/>
  </si>
  <si>
    <t>品目・数量等</t>
    <rPh sb="0" eb="2">
      <t>ヒンモク</t>
    </rPh>
    <rPh sb="3" eb="5">
      <t>スウリョウ</t>
    </rPh>
    <rPh sb="5" eb="6">
      <t>トウ</t>
    </rPh>
    <phoneticPr fontId="2"/>
  </si>
  <si>
    <t>賃金・報酬</t>
    <rPh sb="0" eb="2">
      <t>チンギン</t>
    </rPh>
    <rPh sb="3" eb="5">
      <t>ホウシュウ</t>
    </rPh>
    <phoneticPr fontId="2"/>
  </si>
  <si>
    <t>旅費</t>
    <rPh sb="0" eb="2">
      <t>リョヒ</t>
    </rPh>
    <phoneticPr fontId="2"/>
  </si>
  <si>
    <t>需用費</t>
    <rPh sb="0" eb="3">
      <t>ジュヨウヒ</t>
    </rPh>
    <phoneticPr fontId="2"/>
  </si>
  <si>
    <t>役務費</t>
    <rPh sb="0" eb="2">
      <t>エキム</t>
    </rPh>
    <phoneticPr fontId="2"/>
  </si>
  <si>
    <t>委託料</t>
    <rPh sb="0" eb="3">
      <t>イタクリョウ</t>
    </rPh>
    <phoneticPr fontId="2"/>
  </si>
  <si>
    <t>使用料及び賃借料</t>
    <rPh sb="0" eb="3">
      <t>シヨウリョウ</t>
    </rPh>
    <rPh sb="3" eb="4">
      <t>オヨ</t>
    </rPh>
    <rPh sb="5" eb="8">
      <t>チンシャクリョウ</t>
    </rPh>
    <phoneticPr fontId="2"/>
  </si>
  <si>
    <t>内訳</t>
    <rPh sb="0" eb="2">
      <t>ウチワケ</t>
    </rPh>
    <phoneticPr fontId="2"/>
  </si>
  <si>
    <t>人数(名）</t>
    <rPh sb="0" eb="2">
      <t>ニンズウ</t>
    </rPh>
    <rPh sb="3" eb="4">
      <t>ナ</t>
    </rPh>
    <phoneticPr fontId="2"/>
  </si>
  <si>
    <t>ＰＣＲ検査費用</t>
    <rPh sb="3" eb="5">
      <t>ケンサ</t>
    </rPh>
    <rPh sb="5" eb="7">
      <t>ヒヨウ</t>
    </rPh>
    <phoneticPr fontId="2"/>
  </si>
  <si>
    <t>経費内訳</t>
    <rPh sb="0" eb="2">
      <t>ケイヒ</t>
    </rPh>
    <rPh sb="2" eb="4">
      <t>ウチワケ</t>
    </rPh>
    <phoneticPr fontId="2"/>
  </si>
  <si>
    <t>経費内訳【区分2④】</t>
    <rPh sb="0" eb="2">
      <t>ケイヒ</t>
    </rPh>
    <rPh sb="2" eb="4">
      <t>ウチワケ</t>
    </rPh>
    <rPh sb="5" eb="7">
      <t>クブン</t>
    </rPh>
    <phoneticPr fontId="2"/>
  </si>
  <si>
    <t>（ア）新型コロナウイルス感染者が発生又は濃厚接触者に対応した介護サービス事業所・施設等
     （休業要請を受けた事業所・施設等を含む）（福祉用具貸与事務所を除く）　→ アを記載</t>
    <phoneticPr fontId="2"/>
  </si>
  <si>
    <r>
      <t>（イ）新型コロナウイルス感染症の流行に伴い居宅サービスを提供する通所系サービス事業所
   　（（ア）①、③に該当しない場合）</t>
    </r>
    <r>
      <rPr>
        <sz val="8"/>
        <rFont val="ＭＳ Ｐ明朝"/>
        <family val="1"/>
        <charset val="128"/>
      </rPr>
      <t>→</t>
    </r>
    <r>
      <rPr>
        <sz val="10"/>
        <rFont val="ＭＳ Ｐ明朝"/>
        <family val="1"/>
        <charset val="128"/>
      </rPr>
      <t xml:space="preserve"> イを記載</t>
    </r>
    <rPh sb="3" eb="5">
      <t>シンガタ</t>
    </rPh>
    <rPh sb="12" eb="15">
      <t>カンセンショウ</t>
    </rPh>
    <rPh sb="16" eb="18">
      <t>リュウコウ</t>
    </rPh>
    <rPh sb="19" eb="20">
      <t>トモナ</t>
    </rPh>
    <rPh sb="21" eb="23">
      <t>キョタク</t>
    </rPh>
    <rPh sb="28" eb="30">
      <t>テイキョウ</t>
    </rPh>
    <rPh sb="32" eb="34">
      <t>ツウショ</t>
    </rPh>
    <rPh sb="34" eb="35">
      <t>ケイ</t>
    </rPh>
    <rPh sb="39" eb="42">
      <t>ジギョウショ</t>
    </rPh>
    <rPh sb="55" eb="57">
      <t>ガイトウ</t>
    </rPh>
    <rPh sb="60" eb="62">
      <t>バアイ</t>
    </rPh>
    <rPh sb="67" eb="69">
      <t>キサイ</t>
    </rPh>
    <phoneticPr fontId="2"/>
  </si>
  <si>
    <t>（ウ）感染者が発生した介護サービス事業所・施設等（以下のいずれかに該当）の利用者の
      受け入れや当該事業所・施設等に応援職員の派遣を行う事業所・施設等　→ ウを記載</t>
    <rPh sb="3" eb="6">
      <t>カンセンシャ</t>
    </rPh>
    <rPh sb="7" eb="9">
      <t>ハッセイ</t>
    </rPh>
    <rPh sb="11" eb="13">
      <t>カイゴ</t>
    </rPh>
    <rPh sb="17" eb="20">
      <t>ジギョウショ</t>
    </rPh>
    <rPh sb="21" eb="23">
      <t>シセツ</t>
    </rPh>
    <rPh sb="23" eb="24">
      <t>トウ</t>
    </rPh>
    <rPh sb="25" eb="27">
      <t>イカ</t>
    </rPh>
    <rPh sb="33" eb="35">
      <t>ガイトウ</t>
    </rPh>
    <rPh sb="37" eb="40">
      <t>リヨウシャ</t>
    </rPh>
    <rPh sb="48" eb="49">
      <t>ウ</t>
    </rPh>
    <rPh sb="50" eb="51">
      <t>イ</t>
    </rPh>
    <rPh sb="53" eb="55">
      <t>トウガイ</t>
    </rPh>
    <rPh sb="55" eb="58">
      <t>ジギョウショ</t>
    </rPh>
    <rPh sb="59" eb="61">
      <t>シセツ</t>
    </rPh>
    <rPh sb="61" eb="62">
      <t>トウ</t>
    </rPh>
    <rPh sb="63" eb="65">
      <t>オウエン</t>
    </rPh>
    <rPh sb="65" eb="67">
      <t>ショクイン</t>
    </rPh>
    <rPh sb="68" eb="70">
      <t>ハケン</t>
    </rPh>
    <rPh sb="71" eb="72">
      <t>オコナ</t>
    </rPh>
    <rPh sb="73" eb="76">
      <t>ジギョウショ</t>
    </rPh>
    <rPh sb="77" eb="79">
      <t>シセツ</t>
    </rPh>
    <rPh sb="79" eb="80">
      <t>トウ</t>
    </rPh>
    <rPh sb="85" eb="87">
      <t>キサイ</t>
    </rPh>
    <phoneticPr fontId="2"/>
  </si>
  <si>
    <t>ア．新型コロナウイルス感染者が発生又は濃厚接触者に対応した介護サービス事業所・施設等</t>
    <phoneticPr fontId="2"/>
  </si>
  <si>
    <t>イ．新型コロナウイルス感染症の流行に伴い居宅サービスを提供する通所系サービス事業所　</t>
    <phoneticPr fontId="2"/>
  </si>
  <si>
    <t>ウ．感染者が発生した介護サービス事業所・施設等の利用者の受け入れや</t>
    <phoneticPr fontId="2"/>
  </si>
  <si>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2"/>
  </si>
  <si>
    <t>※下表から該当する番号を１つ選択して記入（複数該当する場合には一番小さい番号のものを記入）</t>
    <rPh sb="1" eb="3">
      <t>カヒョウ</t>
    </rPh>
    <rPh sb="5" eb="7">
      <t>ガイトウ</t>
    </rPh>
    <rPh sb="9" eb="11">
      <t>バンゴウ</t>
    </rPh>
    <rPh sb="14" eb="16">
      <t>センタク</t>
    </rPh>
    <rPh sb="18" eb="20">
      <t>キニュウ</t>
    </rPh>
    <rPh sb="21" eb="23">
      <t>フクスウ</t>
    </rPh>
    <rPh sb="23" eb="25">
      <t>ガイトウ</t>
    </rPh>
    <rPh sb="27" eb="29">
      <t>バアイ</t>
    </rPh>
    <rPh sb="31" eb="33">
      <t>イチバン</t>
    </rPh>
    <rPh sb="33" eb="34">
      <t>チイ</t>
    </rPh>
    <rPh sb="36" eb="38">
      <t>バンゴウ</t>
    </rPh>
    <rPh sb="42" eb="44">
      <t>キニュウ</t>
    </rPh>
    <phoneticPr fontId="2"/>
  </si>
  <si>
    <t>役職名</t>
    <rPh sb="0" eb="3">
      <t>ヤクショクメイ</t>
    </rPh>
    <phoneticPr fontId="2"/>
  </si>
  <si>
    <t>（ふりがな）</t>
    <phoneticPr fontId="2"/>
  </si>
  <si>
    <t>住　　　所</t>
    <rPh sb="0" eb="1">
      <t>ジュウ</t>
    </rPh>
    <rPh sb="4" eb="5">
      <t>ショ</t>
    </rPh>
    <phoneticPr fontId="2"/>
  </si>
  <si>
    <t>生年月日</t>
    <rPh sb="0" eb="2">
      <t>セイネン</t>
    </rPh>
    <rPh sb="2" eb="4">
      <t>ガッピ</t>
    </rPh>
    <phoneticPr fontId="2"/>
  </si>
  <si>
    <t>氏　　　名</t>
    <rPh sb="0" eb="1">
      <t>シ</t>
    </rPh>
    <rPh sb="4" eb="5">
      <t>ナ</t>
    </rPh>
    <phoneticPr fontId="2"/>
  </si>
  <si>
    <t>元号</t>
    <rPh sb="0" eb="2">
      <t>ゲンゴウ</t>
    </rPh>
    <phoneticPr fontId="2"/>
  </si>
  <si>
    <t>月</t>
    <rPh sb="0" eb="1">
      <t>ツキ</t>
    </rPh>
    <phoneticPr fontId="2"/>
  </si>
  <si>
    <t>日</t>
    <rPh sb="0" eb="1">
      <t>ヒ</t>
    </rPh>
    <phoneticPr fontId="2"/>
  </si>
  <si>
    <t>役員名簿</t>
    <rPh sb="0" eb="2">
      <t>ヤクイン</t>
    </rPh>
    <rPh sb="2" eb="4">
      <t>メイボ</t>
    </rPh>
    <phoneticPr fontId="2"/>
  </si>
  <si>
    <t>法人名称　：</t>
    <rPh sb="0" eb="2">
      <t>ホウジン</t>
    </rPh>
    <rPh sb="2" eb="4">
      <t>メイショウ</t>
    </rPh>
    <phoneticPr fontId="2"/>
  </si>
  <si>
    <t>※ 法人の登記事項証明書に記載されてる役員全員（現在就いている方）について記載してください。</t>
    <rPh sb="2" eb="4">
      <t>ホウジン</t>
    </rPh>
    <rPh sb="5" eb="7">
      <t>トウキ</t>
    </rPh>
    <rPh sb="7" eb="9">
      <t>ジコウ</t>
    </rPh>
    <rPh sb="9" eb="12">
      <t>ショウメイショ</t>
    </rPh>
    <rPh sb="13" eb="15">
      <t>キサイ</t>
    </rPh>
    <rPh sb="19" eb="21">
      <t>ヤクイン</t>
    </rPh>
    <rPh sb="21" eb="23">
      <t>ゼンイン</t>
    </rPh>
    <rPh sb="24" eb="26">
      <t>ゲンザイ</t>
    </rPh>
    <rPh sb="26" eb="27">
      <t>ツ</t>
    </rPh>
    <rPh sb="31" eb="32">
      <t>カタ</t>
    </rPh>
    <rPh sb="37" eb="39">
      <t>キサイ</t>
    </rPh>
    <phoneticPr fontId="2"/>
  </si>
  <si>
    <t>※ 収集した個人情報については、「介護サービス事業所等サービス提供体制確保事業補助金」に</t>
    <rPh sb="2" eb="4">
      <t>シュウシュウ</t>
    </rPh>
    <rPh sb="6" eb="8">
      <t>コジン</t>
    </rPh>
    <rPh sb="8" eb="10">
      <t>ジョウホウ</t>
    </rPh>
    <rPh sb="17" eb="19">
      <t>カイゴ</t>
    </rPh>
    <rPh sb="23" eb="26">
      <t>ジギョウショ</t>
    </rPh>
    <rPh sb="26" eb="27">
      <t>トウ</t>
    </rPh>
    <rPh sb="31" eb="39">
      <t>テイキョウタイセイカクホジギョウ</t>
    </rPh>
    <rPh sb="39" eb="42">
      <t>ホジョキン</t>
    </rPh>
    <phoneticPr fontId="2"/>
  </si>
  <si>
    <t>　ついてのみ使用し、その他の目的のためには使用しません。</t>
    <phoneticPr fontId="2"/>
  </si>
  <si>
    <t>【連絡先】</t>
    <rPh sb="1" eb="3">
      <t>レンラク</t>
    </rPh>
    <rPh sb="3" eb="4">
      <t>サキ</t>
    </rPh>
    <phoneticPr fontId="2"/>
  </si>
  <si>
    <t xml:space="preserve"> 電話番号</t>
    <rPh sb="1" eb="5">
      <t>デンワバンゴウ</t>
    </rPh>
    <phoneticPr fontId="2"/>
  </si>
  <si>
    <t xml:space="preserve"> E-mail</t>
    <phoneticPr fontId="2"/>
  </si>
  <si>
    <t>　着色の項目以外は自動で反映されるので、手入力しないこと。</t>
    <rPh sb="1" eb="3">
      <t>チャクショク</t>
    </rPh>
    <rPh sb="4" eb="6">
      <t>コウモク</t>
    </rPh>
    <rPh sb="6" eb="8">
      <t>イガイ</t>
    </rPh>
    <rPh sb="9" eb="11">
      <t>ジドウ</t>
    </rPh>
    <rPh sb="12" eb="14">
      <t>ハンエイ</t>
    </rPh>
    <rPh sb="20" eb="21">
      <t>テ</t>
    </rPh>
    <rPh sb="21" eb="23">
      <t>ニュウリョク</t>
    </rPh>
    <phoneticPr fontId="2"/>
  </si>
  <si>
    <t>提出書類</t>
    <rPh sb="0" eb="2">
      <t>テイシュツ</t>
    </rPh>
    <rPh sb="2" eb="4">
      <t>ショルイ</t>
    </rPh>
    <phoneticPr fontId="2"/>
  </si>
  <si>
    <t>　※定員は短期入所系、入所施設・居住系のみ記載</t>
    <phoneticPr fontId="2"/>
  </si>
  <si>
    <t>名　　称</t>
    <rPh sb="0" eb="1">
      <t>ナ</t>
    </rPh>
    <rPh sb="3" eb="4">
      <t>ショウ</t>
    </rPh>
    <phoneticPr fontId="2"/>
  </si>
  <si>
    <t>代表者職氏名</t>
    <rPh sb="0" eb="3">
      <t>ダイヒョウシャ</t>
    </rPh>
    <rPh sb="3" eb="4">
      <t>ショク</t>
    </rPh>
    <rPh sb="4" eb="6">
      <t>シメイ</t>
    </rPh>
    <phoneticPr fontId="2"/>
  </si>
  <si>
    <t>所 在 地</t>
    <rPh sb="0" eb="1">
      <t>ショ</t>
    </rPh>
    <rPh sb="2" eb="3">
      <t>ザイ</t>
    </rPh>
    <rPh sb="4" eb="5">
      <t>チ</t>
    </rPh>
    <phoneticPr fontId="2"/>
  </si>
  <si>
    <t>内　　容</t>
  </si>
  <si>
    <t>(A)補助事業に
要する経費</t>
    <phoneticPr fontId="2"/>
  </si>
  <si>
    <t>(B)基準単価</t>
    <rPh sb="3" eb="5">
      <t>キジュン</t>
    </rPh>
    <rPh sb="5" eb="7">
      <t>タンカ</t>
    </rPh>
    <phoneticPr fontId="2"/>
  </si>
  <si>
    <t>補助金交付
見込額
A、Bのうち小さい額</t>
    <rPh sb="3" eb="5">
      <t>コウフ</t>
    </rPh>
    <rPh sb="6" eb="8">
      <t>ミコ</t>
    </rPh>
    <rPh sb="8" eb="9">
      <t>ガク</t>
    </rPh>
    <rPh sb="16" eb="17">
      <t>チイ</t>
    </rPh>
    <rPh sb="19" eb="20">
      <t>ガク</t>
    </rPh>
    <phoneticPr fontId="2"/>
  </si>
  <si>
    <t>国補助金</t>
    <rPh sb="0" eb="1">
      <t>クニ</t>
    </rPh>
    <rPh sb="1" eb="4">
      <t>ホジョキン</t>
    </rPh>
    <phoneticPr fontId="2"/>
  </si>
  <si>
    <t>借入金</t>
    <rPh sb="0" eb="3">
      <t>カリイレキン</t>
    </rPh>
    <phoneticPr fontId="2"/>
  </si>
  <si>
    <t>事業所名</t>
    <rPh sb="0" eb="3">
      <t>ジギョウショ</t>
    </rPh>
    <rPh sb="3" eb="4">
      <t>メイ</t>
    </rPh>
    <phoneticPr fontId="2"/>
  </si>
  <si>
    <t>サービス種別</t>
    <rPh sb="4" eb="6">
      <t>シュベツ</t>
    </rPh>
    <phoneticPr fontId="2"/>
  </si>
  <si>
    <t>【支出の部】</t>
    <phoneticPr fontId="2"/>
  </si>
  <si>
    <t>ア．新型コロナウイルス感染者が発生又は濃厚接触者に対応した介護サービス事業所・施設等</t>
    <phoneticPr fontId="2"/>
  </si>
  <si>
    <t>イ．新型コロナウイルス感染症の流行に伴い居宅サービスを提供する通所系サービス事業所</t>
    <phoneticPr fontId="2"/>
  </si>
  <si>
    <t>ウ．感染者が発生した介護サービス事業所・施設等の利用者の受け入れや当該事業所・施設等に応援職員の派遣を行う事業所・施設等</t>
    <phoneticPr fontId="2"/>
  </si>
  <si>
    <t>（単位：千円）</t>
    <rPh sb="1" eb="3">
      <t>タンイ</t>
    </rPh>
    <rPh sb="4" eb="6">
      <t>センエン</t>
    </rPh>
    <phoneticPr fontId="2"/>
  </si>
  <si>
    <t>区　　分</t>
    <rPh sb="0" eb="1">
      <t>ク</t>
    </rPh>
    <rPh sb="3" eb="4">
      <t>ブン</t>
    </rPh>
    <phoneticPr fontId="2"/>
  </si>
  <si>
    <t>金　　額</t>
    <rPh sb="0" eb="1">
      <t>カネ</t>
    </rPh>
    <rPh sb="3" eb="4">
      <t>ガク</t>
    </rPh>
    <phoneticPr fontId="2"/>
  </si>
  <si>
    <t>備　　考</t>
    <rPh sb="0" eb="1">
      <t>ビ</t>
    </rPh>
    <rPh sb="3" eb="4">
      <t>コウ</t>
    </rPh>
    <phoneticPr fontId="2"/>
  </si>
  <si>
    <t>合計額</t>
    <phoneticPr fontId="2"/>
  </si>
  <si>
    <t>その他</t>
    <phoneticPr fontId="2"/>
  </si>
  <si>
    <t>県補助金</t>
    <rPh sb="0" eb="1">
      <t>ケン</t>
    </rPh>
    <phoneticPr fontId="2"/>
  </si>
  <si>
    <t>自己資金</t>
    <phoneticPr fontId="2"/>
  </si>
  <si>
    <t>充当不可</t>
    <rPh sb="0" eb="2">
      <t>ジュウトウ</t>
    </rPh>
    <rPh sb="2" eb="4">
      <t>フカ</t>
    </rPh>
    <phoneticPr fontId="2"/>
  </si>
  <si>
    <t>【収入の部】</t>
    <rPh sb="1" eb="3">
      <t>シュウニュウ</t>
    </rPh>
    <phoneticPr fontId="2"/>
  </si>
  <si>
    <t>①　利用者又は職員に感染者が発生した介護サービス事業所・施設等
②　濃厚接触者に対応した訪問系サービス事業所、短期入所系サービス事業所、介護施設等
③　都道府県、保健所を設置する市又は特別区から休業要請を受けた通所系サービス事業所、短期入所系
　サービス事業所
④　感染症の疑いがある者に対して一定の要件のもと自費で検査をした介護施設等（①、②の場合を除く）
⑤　病床ひっ迫等により、やむを得ず施設内療養を行った高齢者施設等</t>
    <rPh sb="2" eb="5">
      <t>リヨウシャ</t>
    </rPh>
    <rPh sb="5" eb="6">
      <t>マタ</t>
    </rPh>
    <rPh sb="7" eb="9">
      <t>ショクイン</t>
    </rPh>
    <rPh sb="10" eb="13">
      <t>カンセンシャ</t>
    </rPh>
    <rPh sb="14" eb="16">
      <t>ハッセイ</t>
    </rPh>
    <rPh sb="18" eb="20">
      <t>カイゴ</t>
    </rPh>
    <rPh sb="24" eb="27">
      <t>ジギョウショ</t>
    </rPh>
    <rPh sb="28" eb="30">
      <t>シセツ</t>
    </rPh>
    <rPh sb="30" eb="31">
      <t>トウ</t>
    </rPh>
    <rPh sb="34" eb="36">
      <t>ノウコウ</t>
    </rPh>
    <rPh sb="36" eb="39">
      <t>セッショクシャ</t>
    </rPh>
    <rPh sb="40" eb="42">
      <t>タイオウ</t>
    </rPh>
    <rPh sb="44" eb="46">
      <t>ホウモン</t>
    </rPh>
    <rPh sb="46" eb="47">
      <t>ケイ</t>
    </rPh>
    <rPh sb="51" eb="54">
      <t>ジギョウショ</t>
    </rPh>
    <rPh sb="55" eb="57">
      <t>タンキ</t>
    </rPh>
    <rPh sb="57" eb="59">
      <t>ニュウショ</t>
    </rPh>
    <rPh sb="59" eb="60">
      <t>ケイ</t>
    </rPh>
    <rPh sb="64" eb="67">
      <t>ジギョウショ</t>
    </rPh>
    <rPh sb="68" eb="70">
      <t>カイゴ</t>
    </rPh>
    <rPh sb="70" eb="72">
      <t>シセツ</t>
    </rPh>
    <rPh sb="72" eb="73">
      <t>トウ</t>
    </rPh>
    <rPh sb="76" eb="80">
      <t>トドウフケン</t>
    </rPh>
    <rPh sb="81" eb="84">
      <t>ホケンショ</t>
    </rPh>
    <rPh sb="85" eb="87">
      <t>セッチ</t>
    </rPh>
    <rPh sb="89" eb="90">
      <t>シ</t>
    </rPh>
    <rPh sb="90" eb="91">
      <t>マタ</t>
    </rPh>
    <rPh sb="92" eb="95">
      <t>トクベツク</t>
    </rPh>
    <rPh sb="97" eb="99">
      <t>キュウギョウ</t>
    </rPh>
    <rPh sb="99" eb="101">
      <t>ヨウセイ</t>
    </rPh>
    <rPh sb="102" eb="103">
      <t>ウ</t>
    </rPh>
    <rPh sb="105" eb="107">
      <t>ツウショ</t>
    </rPh>
    <rPh sb="107" eb="108">
      <t>ケイ</t>
    </rPh>
    <rPh sb="112" eb="115">
      <t>ジギョウショ</t>
    </rPh>
    <rPh sb="116" eb="121">
      <t>タンキニュウショケイ</t>
    </rPh>
    <rPh sb="127" eb="130">
      <t>ジギョウショ</t>
    </rPh>
    <rPh sb="133" eb="136">
      <t>カンセンショウ</t>
    </rPh>
    <rPh sb="137" eb="138">
      <t>ウタガ</t>
    </rPh>
    <rPh sb="142" eb="143">
      <t>モノ</t>
    </rPh>
    <rPh sb="144" eb="145">
      <t>タイ</t>
    </rPh>
    <rPh sb="147" eb="149">
      <t>イッテイ</t>
    </rPh>
    <rPh sb="150" eb="152">
      <t>ヨウケン</t>
    </rPh>
    <rPh sb="155" eb="157">
      <t>ジヒ</t>
    </rPh>
    <rPh sb="158" eb="160">
      <t>ケンサ</t>
    </rPh>
    <rPh sb="163" eb="165">
      <t>カイゴ</t>
    </rPh>
    <rPh sb="165" eb="167">
      <t>シセツ</t>
    </rPh>
    <rPh sb="167" eb="168">
      <t>トウ</t>
    </rPh>
    <rPh sb="173" eb="175">
      <t>バアイ</t>
    </rPh>
    <rPh sb="176" eb="177">
      <t>ノゾ</t>
    </rPh>
    <phoneticPr fontId="2"/>
  </si>
  <si>
    <t>⑤</t>
    <phoneticPr fontId="2"/>
  </si>
  <si>
    <t>経費内訳【区分2①～③,⑤】</t>
    <rPh sb="0" eb="2">
      <t>ケイヒ</t>
    </rPh>
    <rPh sb="2" eb="4">
      <t>ウチワケ</t>
    </rPh>
    <rPh sb="5" eb="7">
      <t>クブン</t>
    </rPh>
    <phoneticPr fontId="2"/>
  </si>
  <si>
    <t>【緊急時の介護人材確保に係る費用】【職場環境の復旧・環境整備に係る費用】</t>
    <phoneticPr fontId="2"/>
  </si>
  <si>
    <t>経費内訳【区分２⑤】</t>
    <rPh sb="0" eb="2">
      <t>ケイヒ</t>
    </rPh>
    <rPh sb="2" eb="4">
      <t>ウチワケ</t>
    </rPh>
    <rPh sb="5" eb="7">
      <t>クブン</t>
    </rPh>
    <phoneticPr fontId="2"/>
  </si>
  <si>
    <t>施設内療養（追加分）</t>
    <rPh sb="0" eb="3">
      <t>シセツナイ</t>
    </rPh>
    <rPh sb="3" eb="5">
      <t>リョウヨウ</t>
    </rPh>
    <rPh sb="6" eb="8">
      <t>ツイカ</t>
    </rPh>
    <rPh sb="8" eb="9">
      <t>ブン</t>
    </rPh>
    <rPh sb="9" eb="10">
      <t>ツウブン</t>
    </rPh>
    <phoneticPr fontId="2"/>
  </si>
  <si>
    <t>上限額</t>
    <rPh sb="0" eb="3">
      <t>ジョウゲンガク</t>
    </rPh>
    <phoneticPr fontId="2"/>
  </si>
  <si>
    <t>算定根拠</t>
    <rPh sb="0" eb="2">
      <t>サンテイ</t>
    </rPh>
    <rPh sb="2" eb="4">
      <t>コンキョ</t>
    </rPh>
    <phoneticPr fontId="2"/>
  </si>
  <si>
    <t>施設内療養（従前分）</t>
    <rPh sb="0" eb="3">
      <t>シセツナイ</t>
    </rPh>
    <rPh sb="3" eb="5">
      <t>リョウヨウ</t>
    </rPh>
    <rPh sb="6" eb="8">
      <t>ジュウゼン</t>
    </rPh>
    <rPh sb="8" eb="9">
      <t>ブン</t>
    </rPh>
    <rPh sb="9" eb="10">
      <t>ツウブン</t>
    </rPh>
    <phoneticPr fontId="2"/>
  </si>
  <si>
    <t>補助上限</t>
    <rPh sb="0" eb="2">
      <t>ホジョ</t>
    </rPh>
    <rPh sb="2" eb="4">
      <t>ジョウゲン</t>
    </rPh>
    <phoneticPr fontId="2"/>
  </si>
  <si>
    <t>基準単価</t>
    <rPh sb="0" eb="2">
      <t>キジュン</t>
    </rPh>
    <rPh sb="2" eb="4">
      <t>タンカ</t>
    </rPh>
    <phoneticPr fontId="2"/>
  </si>
  <si>
    <t>抗原検査費用</t>
    <rPh sb="0" eb="2">
      <t>コウゲン</t>
    </rPh>
    <rPh sb="2" eb="4">
      <t>ケンサ</t>
    </rPh>
    <rPh sb="4" eb="6">
      <t>ヒヨウ</t>
    </rPh>
    <phoneticPr fontId="2"/>
  </si>
  <si>
    <t>【令和３年度に生じた費用分】</t>
    <phoneticPr fontId="2"/>
  </si>
  <si>
    <t>うち消費税額</t>
    <rPh sb="2" eb="5">
      <t>ショウヒゼイ</t>
    </rPh>
    <rPh sb="5" eb="6">
      <t>ガク</t>
    </rPh>
    <phoneticPr fontId="2"/>
  </si>
  <si>
    <t>　施設内療養(追加補助)分</t>
    <rPh sb="1" eb="4">
      <t>シセツナイ</t>
    </rPh>
    <rPh sb="4" eb="6">
      <t>リョウヨウ</t>
    </rPh>
    <rPh sb="7" eb="9">
      <t>ツイカ</t>
    </rPh>
    <rPh sb="9" eb="11">
      <t>ホジョ</t>
    </rPh>
    <rPh sb="12" eb="13">
      <t>ブン</t>
    </rPh>
    <phoneticPr fontId="2"/>
  </si>
  <si>
    <r>
      <t>単価（円）</t>
    </r>
    <r>
      <rPr>
        <sz val="8"/>
        <rFont val="ＭＳ Ｐ明朝"/>
        <family val="1"/>
        <charset val="128"/>
      </rPr>
      <t>一人１回あたり上限２万円</t>
    </r>
    <rPh sb="0" eb="2">
      <t>タンカ</t>
    </rPh>
    <rPh sb="3" eb="4">
      <t>エン</t>
    </rPh>
    <rPh sb="5" eb="7">
      <t>ヒトリ</t>
    </rPh>
    <rPh sb="8" eb="9">
      <t>カイ</t>
    </rPh>
    <rPh sb="12" eb="14">
      <t>ジョウゲン</t>
    </rPh>
    <rPh sb="15" eb="17">
      <t>マンエン</t>
    </rPh>
    <phoneticPr fontId="2"/>
  </si>
  <si>
    <t>別記第2号様式（第6関係）（その1）</t>
    <phoneticPr fontId="2"/>
  </si>
  <si>
    <t>事業結果概要書</t>
    <phoneticPr fontId="2"/>
  </si>
  <si>
    <t>事業結果概要書</t>
    <phoneticPr fontId="2"/>
  </si>
  <si>
    <r>
      <t>※</t>
    </r>
    <r>
      <rPr>
        <b/>
        <u/>
        <sz val="12"/>
        <rFont val="ＭＳ Ｐゴシック"/>
        <family val="3"/>
        <charset val="128"/>
      </rPr>
      <t>印刷は交付申請書まで作成後</t>
    </r>
    <r>
      <rPr>
        <sz val="12"/>
        <rFont val="ＭＳ Ｐゴシック"/>
        <family val="3"/>
        <charset val="128"/>
      </rPr>
      <t xml:space="preserve">に行ってください。
</t>
    </r>
    <phoneticPr fontId="2"/>
  </si>
  <si>
    <t>※基本的には入力不要（＝個票の内容が自動的に反映）です。</t>
    <phoneticPr fontId="2"/>
  </si>
  <si>
    <t>交付について、和歌山県補助金等交付規則第4条の規定により、関係書類を添えて申請します。
　なお、この申請に当たり同規則第5条の2に規定する補助金の交付の除外要件に該当することが判明した場合又は同規則第10条第2項の規定に違反した場合には、同規則第17条の規定に基づき補助金の交付の決定の全部又は一部を取り消されても、何ら異議の申立てを行いません。</t>
    <rPh sb="0" eb="2">
      <t>コウフ</t>
    </rPh>
    <rPh sb="7" eb="11">
      <t>ワカヤマケン</t>
    </rPh>
    <rPh sb="11" eb="14">
      <t>ホジョキン</t>
    </rPh>
    <rPh sb="14" eb="15">
      <t>トウ</t>
    </rPh>
    <rPh sb="15" eb="17">
      <t>コウフ</t>
    </rPh>
    <rPh sb="17" eb="19">
      <t>キソク</t>
    </rPh>
    <rPh sb="19" eb="20">
      <t>ダイ</t>
    </rPh>
    <rPh sb="21" eb="22">
      <t>ジョウ</t>
    </rPh>
    <rPh sb="23" eb="25">
      <t>キテイ</t>
    </rPh>
    <rPh sb="29" eb="31">
      <t>カンケイ</t>
    </rPh>
    <rPh sb="31" eb="33">
      <t>ショルイ</t>
    </rPh>
    <rPh sb="34" eb="35">
      <t>ソ</t>
    </rPh>
    <rPh sb="37" eb="39">
      <t>シンセイ</t>
    </rPh>
    <rPh sb="50" eb="52">
      <t>シンセイ</t>
    </rPh>
    <rPh sb="53" eb="54">
      <t>ア</t>
    </rPh>
    <rPh sb="56" eb="57">
      <t>ドウ</t>
    </rPh>
    <rPh sb="57" eb="59">
      <t>キソク</t>
    </rPh>
    <rPh sb="59" eb="60">
      <t>ダイ</t>
    </rPh>
    <rPh sb="61" eb="62">
      <t>ジョウ</t>
    </rPh>
    <rPh sb="65" eb="67">
      <t>キテイ</t>
    </rPh>
    <rPh sb="69" eb="72">
      <t>ホジョキン</t>
    </rPh>
    <rPh sb="73" eb="75">
      <t>コウフ</t>
    </rPh>
    <rPh sb="76" eb="78">
      <t>ジョガイ</t>
    </rPh>
    <rPh sb="78" eb="80">
      <t>ヨウケン</t>
    </rPh>
    <rPh sb="81" eb="83">
      <t>ガイトウ</t>
    </rPh>
    <rPh sb="88" eb="90">
      <t>ハンメイ</t>
    </rPh>
    <rPh sb="92" eb="94">
      <t>バアイ</t>
    </rPh>
    <rPh sb="94" eb="95">
      <t>マタ</t>
    </rPh>
    <rPh sb="96" eb="97">
      <t>ドウ</t>
    </rPh>
    <rPh sb="97" eb="99">
      <t>キソク</t>
    </rPh>
    <rPh sb="99" eb="100">
      <t>ダイ</t>
    </rPh>
    <rPh sb="102" eb="103">
      <t>ジョウ</t>
    </rPh>
    <rPh sb="103" eb="104">
      <t>ダイ</t>
    </rPh>
    <rPh sb="105" eb="106">
      <t>コウ</t>
    </rPh>
    <rPh sb="107" eb="109">
      <t>キテイ</t>
    </rPh>
    <rPh sb="110" eb="112">
      <t>イハン</t>
    </rPh>
    <rPh sb="114" eb="116">
      <t>バアイ</t>
    </rPh>
    <rPh sb="119" eb="120">
      <t>ドウ</t>
    </rPh>
    <rPh sb="120" eb="122">
      <t>キソク</t>
    </rPh>
    <rPh sb="122" eb="123">
      <t>ダイ</t>
    </rPh>
    <rPh sb="125" eb="126">
      <t>ジョウ</t>
    </rPh>
    <rPh sb="127" eb="129">
      <t>キテイ</t>
    </rPh>
    <rPh sb="130" eb="131">
      <t>モト</t>
    </rPh>
    <rPh sb="167" eb="168">
      <t>オコナ</t>
    </rPh>
    <phoneticPr fontId="2"/>
  </si>
  <si>
    <t>申請額</t>
    <rPh sb="0" eb="3">
      <t>シンセイガク</t>
    </rPh>
    <phoneticPr fontId="2"/>
  </si>
  <si>
    <t>申請一覧について</t>
    <rPh sb="0" eb="2">
      <t>シンセイ</t>
    </rPh>
    <rPh sb="2" eb="4">
      <t>イチラン</t>
    </rPh>
    <phoneticPr fontId="2"/>
  </si>
  <si>
    <r>
      <t>〇　</t>
    </r>
    <r>
      <rPr>
        <u/>
        <sz val="12"/>
        <rFont val="ＭＳ Ｐゴシック"/>
        <family val="3"/>
        <charset val="128"/>
      </rPr>
      <t>個票→申請一覧→役員名簿→交付申請書</t>
    </r>
    <r>
      <rPr>
        <sz val="12"/>
        <rFont val="ＭＳ Ｐゴシック"/>
        <family val="3"/>
        <charset val="128"/>
      </rPr>
      <t>の順に作成してください。</t>
    </r>
    <rPh sb="2" eb="4">
      <t>コヒョウ</t>
    </rPh>
    <rPh sb="5" eb="7">
      <t>シンセイ</t>
    </rPh>
    <rPh sb="7" eb="9">
      <t>イチラン</t>
    </rPh>
    <rPh sb="10" eb="12">
      <t>ヤクイン</t>
    </rPh>
    <rPh sb="12" eb="14">
      <t>メイボ</t>
    </rPh>
    <rPh sb="15" eb="17">
      <t>コウフ</t>
    </rPh>
    <rPh sb="17" eb="20">
      <t>シンセイショ</t>
    </rPh>
    <rPh sb="21" eb="22">
      <t>ジュン</t>
    </rPh>
    <rPh sb="23" eb="25">
      <t>サクセイ</t>
    </rPh>
    <phoneticPr fontId="2"/>
  </si>
  <si>
    <t>施設内療養（追加補助分）</t>
    <rPh sb="0" eb="3">
      <t>シセツナイ</t>
    </rPh>
    <rPh sb="3" eb="5">
      <t>リョウヨウ</t>
    </rPh>
    <rPh sb="6" eb="8">
      <t>ツイカ</t>
    </rPh>
    <rPh sb="8" eb="10">
      <t>ホジョ</t>
    </rPh>
    <rPh sb="10" eb="11">
      <t>ブン</t>
    </rPh>
    <rPh sb="11" eb="12">
      <t>ツウブン</t>
    </rPh>
    <phoneticPr fontId="2"/>
  </si>
  <si>
    <t>申請書類チェックリスト</t>
    <rPh sb="0" eb="2">
      <t>シンセイ</t>
    </rPh>
    <rPh sb="2" eb="4">
      <t>ショルイ</t>
    </rPh>
    <phoneticPr fontId="2"/>
  </si>
  <si>
    <t>申請者名（法人名）：</t>
    <rPh sb="0" eb="1">
      <t>サル</t>
    </rPh>
    <rPh sb="1" eb="2">
      <t>ショウ</t>
    </rPh>
    <rPh sb="2" eb="3">
      <t>モノ</t>
    </rPh>
    <rPh sb="3" eb="4">
      <t>ナ</t>
    </rPh>
    <rPh sb="5" eb="7">
      <t>ホウジン</t>
    </rPh>
    <rPh sb="7" eb="8">
      <t>メイ</t>
    </rPh>
    <phoneticPr fontId="2"/>
  </si>
  <si>
    <t>担当者名：</t>
    <rPh sb="0" eb="3">
      <t>タントウシャ</t>
    </rPh>
    <rPh sb="3" eb="4">
      <t>ナ</t>
    </rPh>
    <phoneticPr fontId="2"/>
  </si>
  <si>
    <t>提 出 書 類</t>
    <rPh sb="0" eb="1">
      <t>テイ</t>
    </rPh>
    <rPh sb="2" eb="3">
      <t>デ</t>
    </rPh>
    <rPh sb="4" eb="5">
      <t>ショ</t>
    </rPh>
    <rPh sb="6" eb="7">
      <t>タグイ</t>
    </rPh>
    <phoneticPr fontId="2"/>
  </si>
  <si>
    <t>有無の確認</t>
    <rPh sb="0" eb="2">
      <t>ウム</t>
    </rPh>
    <rPh sb="3" eb="5">
      <t>カクニン</t>
    </rPh>
    <phoneticPr fontId="2"/>
  </si>
  <si>
    <t>和歌山県介護サービス事業所等サービス提供体制確保事業補助金交付申請書</t>
    <phoneticPr fontId="2"/>
  </si>
  <si>
    <t>Excelシートで「交付申請書」と書かれたものです</t>
    <rPh sb="10" eb="12">
      <t>コウフ</t>
    </rPh>
    <rPh sb="12" eb="15">
      <t>シンセイショ</t>
    </rPh>
    <rPh sb="17" eb="18">
      <t>カ</t>
    </rPh>
    <phoneticPr fontId="2"/>
  </si>
  <si>
    <t>〇</t>
    <phoneticPr fontId="2"/>
  </si>
  <si>
    <t>別記第3号様式(第6関係)(その2)</t>
    <phoneticPr fontId="2"/>
  </si>
  <si>
    <t>収支決算書</t>
    <rPh sb="0" eb="2">
      <t>シュウシ</t>
    </rPh>
    <rPh sb="2" eb="4">
      <t>ケッサン</t>
    </rPh>
    <rPh sb="4" eb="5">
      <t>カ</t>
    </rPh>
    <phoneticPr fontId="2"/>
  </si>
  <si>
    <t>感染者（濃厚接触者）リスト</t>
    <rPh sb="0" eb="3">
      <t>カンセンシャ</t>
    </rPh>
    <rPh sb="4" eb="6">
      <t>ノウコウ</t>
    </rPh>
    <rPh sb="6" eb="9">
      <t>セッショクシャ</t>
    </rPh>
    <phoneticPr fontId="2"/>
  </si>
  <si>
    <t>通帳（表紙をめくってすぐの見開きのページ）の写し</t>
    <rPh sb="0" eb="2">
      <t>ツウチョウ</t>
    </rPh>
    <rPh sb="3" eb="5">
      <t>ヒョウシ</t>
    </rPh>
    <rPh sb="13" eb="15">
      <t>ミヒラ</t>
    </rPh>
    <rPh sb="22" eb="23">
      <t>ウツ</t>
    </rPh>
    <phoneticPr fontId="2"/>
  </si>
  <si>
    <t>誓約書</t>
    <rPh sb="0" eb="3">
      <t>セイヤクショ</t>
    </rPh>
    <phoneticPr fontId="2"/>
  </si>
  <si>
    <t xml:space="preserve">※衛生用品や委託費用を補助対象として申請する場合
</t>
    <rPh sb="1" eb="3">
      <t>エイセイ</t>
    </rPh>
    <rPh sb="3" eb="5">
      <t>ヨウヒン</t>
    </rPh>
    <rPh sb="6" eb="8">
      <t>イタク</t>
    </rPh>
    <rPh sb="8" eb="10">
      <t>ヒヨウ</t>
    </rPh>
    <rPh sb="11" eb="13">
      <t>ホジョ</t>
    </rPh>
    <rPh sb="13" eb="15">
      <t>タイショウ</t>
    </rPh>
    <rPh sb="18" eb="20">
      <t>シンセイ</t>
    </rPh>
    <rPh sb="22" eb="24">
      <t>バアイ</t>
    </rPh>
    <phoneticPr fontId="2"/>
  </si>
  <si>
    <t>領収書整理一覧</t>
    <rPh sb="0" eb="3">
      <t>リョウシュウショ</t>
    </rPh>
    <rPh sb="3" eb="5">
      <t>セイリ</t>
    </rPh>
    <rPh sb="5" eb="7">
      <t>イチラン</t>
    </rPh>
    <phoneticPr fontId="2"/>
  </si>
  <si>
    <t>領収書</t>
    <rPh sb="0" eb="3">
      <t>リョウシュウショ</t>
    </rPh>
    <phoneticPr fontId="2"/>
  </si>
  <si>
    <r>
      <t>※衛生用品や委託費用を補助対象として申請する場合
なお、領収書を添付する場合、</t>
    </r>
    <r>
      <rPr>
        <b/>
        <sz val="11"/>
        <color theme="1"/>
        <rFont val="ＭＳ Ｐゴシック"/>
        <family val="3"/>
        <charset val="128"/>
        <scheme val="minor"/>
      </rPr>
      <t>発注日や支払日が陽性者等の発生後かどうかを確認</t>
    </r>
    <r>
      <rPr>
        <sz val="11"/>
        <rFont val="ＭＳ Ｐゴシック"/>
        <family val="3"/>
        <charset val="128"/>
      </rPr>
      <t>してください。</t>
    </r>
    <rPh sb="1" eb="3">
      <t>エイセイ</t>
    </rPh>
    <rPh sb="3" eb="5">
      <t>ヨウヒン</t>
    </rPh>
    <rPh sb="6" eb="8">
      <t>イタク</t>
    </rPh>
    <rPh sb="8" eb="10">
      <t>ヒヨウ</t>
    </rPh>
    <rPh sb="11" eb="13">
      <t>ホジョ</t>
    </rPh>
    <rPh sb="13" eb="15">
      <t>タイショウ</t>
    </rPh>
    <rPh sb="18" eb="20">
      <t>シンセイ</t>
    </rPh>
    <rPh sb="22" eb="24">
      <t>バアイ</t>
    </rPh>
    <rPh sb="29" eb="32">
      <t>リョウシュウショ</t>
    </rPh>
    <rPh sb="33" eb="35">
      <t>テンプ</t>
    </rPh>
    <rPh sb="37" eb="39">
      <t>バアイ</t>
    </rPh>
    <rPh sb="40" eb="43">
      <t>ハッチュウビ</t>
    </rPh>
    <rPh sb="44" eb="47">
      <t>シハライビ</t>
    </rPh>
    <rPh sb="48" eb="50">
      <t>ヨウセイ</t>
    </rPh>
    <rPh sb="50" eb="52">
      <t>シャナド</t>
    </rPh>
    <rPh sb="53" eb="55">
      <t>ハッセイ</t>
    </rPh>
    <rPh sb="55" eb="56">
      <t>ゴ</t>
    </rPh>
    <rPh sb="61" eb="63">
      <t>カクニン</t>
    </rPh>
    <phoneticPr fontId="2"/>
  </si>
  <si>
    <t>積算資料</t>
    <rPh sb="0" eb="2">
      <t>セキサン</t>
    </rPh>
    <rPh sb="2" eb="4">
      <t>シリョウ</t>
    </rPh>
    <phoneticPr fontId="2"/>
  </si>
  <si>
    <r>
      <t>※割増賃金や手当などを補助対象とする場合
なお、</t>
    </r>
    <r>
      <rPr>
        <b/>
        <sz val="11"/>
        <color theme="1"/>
        <rFont val="ＭＳ Ｐゴシック"/>
        <family val="3"/>
        <charset val="128"/>
        <scheme val="minor"/>
      </rPr>
      <t>手当や超過勤務の場合、勤務日が陽性者等の発生後かどうかを確認</t>
    </r>
    <r>
      <rPr>
        <sz val="11"/>
        <rFont val="ＭＳ Ｐゴシック"/>
        <family val="3"/>
        <charset val="128"/>
      </rPr>
      <t>してください。</t>
    </r>
    <rPh sb="1" eb="5">
      <t>ワリマシチンギン</t>
    </rPh>
    <rPh sb="6" eb="8">
      <t>テアテ</t>
    </rPh>
    <rPh sb="11" eb="13">
      <t>ホジョ</t>
    </rPh>
    <rPh sb="13" eb="15">
      <t>タイショウ</t>
    </rPh>
    <rPh sb="18" eb="20">
      <t>バアイ</t>
    </rPh>
    <rPh sb="25" eb="27">
      <t>テアテ</t>
    </rPh>
    <rPh sb="28" eb="30">
      <t>チョウカ</t>
    </rPh>
    <rPh sb="30" eb="32">
      <t>キンム</t>
    </rPh>
    <rPh sb="33" eb="35">
      <t>バアイ</t>
    </rPh>
    <rPh sb="36" eb="39">
      <t>キンムビ</t>
    </rPh>
    <phoneticPr fontId="2"/>
  </si>
  <si>
    <t>割増賃金や手当などの支払いが確認できる書類</t>
    <rPh sb="10" eb="12">
      <t>シハラ</t>
    </rPh>
    <rPh sb="14" eb="16">
      <t>カクニン</t>
    </rPh>
    <rPh sb="19" eb="21">
      <t>ショルイ</t>
    </rPh>
    <phoneticPr fontId="2"/>
  </si>
  <si>
    <t>※衛生用品や委託費用を補助対象として申請する場合
例：賃金台帳など</t>
    <rPh sb="1" eb="3">
      <t>エイセイ</t>
    </rPh>
    <rPh sb="3" eb="5">
      <t>ヨウヒン</t>
    </rPh>
    <rPh sb="6" eb="8">
      <t>イタク</t>
    </rPh>
    <rPh sb="8" eb="10">
      <t>ヒヨウ</t>
    </rPh>
    <rPh sb="11" eb="13">
      <t>ホジョ</t>
    </rPh>
    <rPh sb="13" eb="15">
      <t>タイショウ</t>
    </rPh>
    <rPh sb="18" eb="20">
      <t>シンセイ</t>
    </rPh>
    <rPh sb="22" eb="24">
      <t>バアイ</t>
    </rPh>
    <rPh sb="25" eb="26">
      <t>レイ</t>
    </rPh>
    <rPh sb="27" eb="29">
      <t>チンギン</t>
    </rPh>
    <rPh sb="29" eb="31">
      <t>ダイチョウ</t>
    </rPh>
    <phoneticPr fontId="2"/>
  </si>
  <si>
    <t>感染対策等を行った上での施設内療養に要する費用の補助に係るチェックリスト</t>
    <phoneticPr fontId="2"/>
  </si>
  <si>
    <t xml:space="preserve">※施設内療養がある場合のみ
</t>
    <rPh sb="1" eb="3">
      <t>シセツ</t>
    </rPh>
    <rPh sb="3" eb="4">
      <t>ナイ</t>
    </rPh>
    <rPh sb="4" eb="6">
      <t>リョウヨウ</t>
    </rPh>
    <rPh sb="9" eb="11">
      <t>バアイ</t>
    </rPh>
    <phoneticPr fontId="2"/>
  </si>
  <si>
    <t xml:space="preserve">※施設内療養がある場合のみ
</t>
    <phoneticPr fontId="2"/>
  </si>
  <si>
    <t>チェックリスト</t>
  </si>
  <si>
    <t>確認後のチェックリストも併せて送付ください</t>
    <rPh sb="0" eb="2">
      <t>カクニン</t>
    </rPh>
    <rPh sb="2" eb="3">
      <t>ゴ</t>
    </rPh>
    <rPh sb="12" eb="13">
      <t>アワ</t>
    </rPh>
    <rPh sb="15" eb="17">
      <t>ソウフ</t>
    </rPh>
    <phoneticPr fontId="2"/>
  </si>
  <si>
    <t>　令和５年度において、標記補助金の交付を受けたいので、補助金</t>
    <rPh sb="1" eb="3">
      <t>レイワ</t>
    </rPh>
    <rPh sb="4" eb="6">
      <t>ネンド</t>
    </rPh>
    <rPh sb="11" eb="16">
      <t>ヒョウキホジョキン</t>
    </rPh>
    <rPh sb="17" eb="19">
      <t>コウフ</t>
    </rPh>
    <rPh sb="20" eb="21">
      <t>ウ</t>
    </rPh>
    <rPh sb="27" eb="30">
      <t>ホジョキン</t>
    </rPh>
    <phoneticPr fontId="2"/>
  </si>
  <si>
    <t>Excelシートで「申請一覧」と書かれたものです</t>
    <rPh sb="10" eb="12">
      <t>シンセイ</t>
    </rPh>
    <rPh sb="12" eb="14">
      <t>イチラン</t>
    </rPh>
    <rPh sb="16" eb="17">
      <t>カ</t>
    </rPh>
    <phoneticPr fontId="2"/>
  </si>
  <si>
    <t>Excelシートで「個票」と書かれたものです</t>
    <rPh sb="10" eb="12">
      <t>コヒョウ</t>
    </rPh>
    <rPh sb="14" eb="15">
      <t>カ</t>
    </rPh>
    <phoneticPr fontId="2"/>
  </si>
  <si>
    <t>令和５年度和歌山県介護サービス事業所等サービス提供体制確保事業補助金交付申請書</t>
    <rPh sb="0" eb="2">
      <t>レイワ</t>
    </rPh>
    <rPh sb="3" eb="5">
      <t>ネンド</t>
    </rPh>
    <rPh sb="5" eb="9">
      <t>ワカヤマケン</t>
    </rPh>
    <rPh sb="9" eb="11">
      <t>カイゴ</t>
    </rPh>
    <rPh sb="15" eb="18">
      <t>ジギョウショ</t>
    </rPh>
    <rPh sb="18" eb="19">
      <t>ナド</t>
    </rPh>
    <rPh sb="23" eb="31">
      <t>テイキョウタイセイカクホジギョウ</t>
    </rPh>
    <rPh sb="31" eb="34">
      <t>ホジョキン</t>
    </rPh>
    <rPh sb="34" eb="36">
      <t>コウフ</t>
    </rPh>
    <rPh sb="36" eb="39">
      <t>シンセイショ</t>
    </rPh>
    <phoneticPr fontId="2"/>
  </si>
  <si>
    <r>
      <t>・事業所（施設）単位で作成し、着色セルに必要事項を入力、プルダウンでの選択又はチェックを入力。（※これ以外のセルは保護設定）
・</t>
    </r>
    <r>
      <rPr>
        <b/>
        <sz val="12"/>
        <color theme="1"/>
        <rFont val="ＭＳ ゴシック"/>
        <family val="3"/>
        <charset val="128"/>
      </rPr>
      <t>個票の枚数が不足する場合は適宜シートを複写してください。
　その場合、シート名は「個票●」（●は１からの通し番号で</t>
    </r>
    <r>
      <rPr>
        <b/>
        <sz val="12"/>
        <color rgb="FFFF0000"/>
        <rFont val="ＭＳ ゴシック"/>
        <family val="3"/>
        <charset val="128"/>
      </rPr>
      <t>半角数字</t>
    </r>
    <r>
      <rPr>
        <b/>
        <sz val="12"/>
        <color theme="1"/>
        <rFont val="ＭＳ ゴシック"/>
        <family val="3"/>
        <charset val="128"/>
      </rPr>
      <t xml:space="preserve">）としてください。
</t>
    </r>
    <r>
      <rPr>
        <sz val="12"/>
        <color theme="1"/>
        <rFont val="ＭＳ ゴシック"/>
        <family val="3"/>
        <charset val="128"/>
      </rPr>
      <t>・収支予算（決算）書内の収入欄を収支が一致するように記載してください。</t>
    </r>
    <r>
      <rPr>
        <b/>
        <sz val="12"/>
        <color theme="1"/>
        <rFont val="ＭＳ ゴシック"/>
        <family val="3"/>
        <charset val="128"/>
      </rPr>
      <t xml:space="preserve">
</t>
    </r>
    <rPh sb="51" eb="53">
      <t>イガイ</t>
    </rPh>
    <rPh sb="57" eb="59">
      <t>ホゴ</t>
    </rPh>
    <rPh sb="59" eb="61">
      <t>セッテイ</t>
    </rPh>
    <rPh sb="64" eb="66">
      <t>コヒョウ</t>
    </rPh>
    <rPh sb="67" eb="69">
      <t>マイスウ</t>
    </rPh>
    <rPh sb="70" eb="72">
      <t>フソク</t>
    </rPh>
    <rPh sb="74" eb="76">
      <t>バアイ</t>
    </rPh>
    <rPh sb="77" eb="79">
      <t>テキギ</t>
    </rPh>
    <rPh sb="83" eb="85">
      <t>フクシャ</t>
    </rPh>
    <rPh sb="96" eb="98">
      <t>バアイ</t>
    </rPh>
    <rPh sb="102" eb="103">
      <t>ナ</t>
    </rPh>
    <rPh sb="121" eb="123">
      <t>ハンカク</t>
    </rPh>
    <rPh sb="123" eb="125">
      <t>スウジ</t>
    </rPh>
    <rPh sb="136" eb="138">
      <t>シュウシ</t>
    </rPh>
    <rPh sb="138" eb="140">
      <t>ヨサン</t>
    </rPh>
    <rPh sb="141" eb="143">
      <t>ケッサン</t>
    </rPh>
    <rPh sb="144" eb="145">
      <t>ショ</t>
    </rPh>
    <rPh sb="145" eb="146">
      <t>ナイ</t>
    </rPh>
    <rPh sb="147" eb="149">
      <t>シュウニュウ</t>
    </rPh>
    <rPh sb="149" eb="150">
      <t>ラン</t>
    </rPh>
    <rPh sb="151" eb="153">
      <t>シュウシ</t>
    </rPh>
    <rPh sb="154" eb="156">
      <t>イッチ</t>
    </rPh>
    <rPh sb="161" eb="163">
      <t>キサイ</t>
    </rPh>
    <phoneticPr fontId="2"/>
  </si>
  <si>
    <r>
      <t>　①交付申請書
　②申請一覧
　③個票（全事業所分）
　④役員名簿
を印刷し、
　⑤通帳の写し
　⑥経費の積算根拠が確認できる書類など（詳細はチェックリストを確認ください）
     (</t>
    </r>
    <r>
      <rPr>
        <u/>
        <sz val="12"/>
        <color rgb="FFFF0000"/>
        <rFont val="ＭＳ Ｐゴシック"/>
        <family val="3"/>
        <charset val="128"/>
      </rPr>
      <t>領収書の宛名は申請者名と一致</t>
    </r>
    <r>
      <rPr>
        <sz val="12"/>
        <rFont val="ＭＳ Ｐゴシック"/>
        <family val="3"/>
        <charset val="128"/>
      </rPr>
      <t>させてください。ECサイトの仕様等で一致させられない場合は
　　　介護サービス指導室までお問合せください。）
を添付ください。</t>
    </r>
    <rPh sb="10" eb="12">
      <t>シンセイ</t>
    </rPh>
    <rPh sb="20" eb="21">
      <t>ゼン</t>
    </rPh>
    <rPh sb="21" eb="24">
      <t>ジギョウショ</t>
    </rPh>
    <rPh sb="24" eb="25">
      <t>ブン</t>
    </rPh>
    <rPh sb="68" eb="70">
      <t>ショウサイ</t>
    </rPh>
    <rPh sb="79" eb="81">
      <t>カクニン</t>
    </rPh>
    <rPh sb="93" eb="96">
      <t>リョウシュウショ</t>
    </rPh>
    <rPh sb="97" eb="99">
      <t>アテナ</t>
    </rPh>
    <rPh sb="100" eb="103">
      <t>シンセイシャ</t>
    </rPh>
    <rPh sb="103" eb="104">
      <t>メイ</t>
    </rPh>
    <rPh sb="105" eb="107">
      <t>イッチ</t>
    </rPh>
    <rPh sb="121" eb="123">
      <t>シヨウ</t>
    </rPh>
    <rPh sb="123" eb="124">
      <t>トウ</t>
    </rPh>
    <rPh sb="125" eb="127">
      <t>イッチ</t>
    </rPh>
    <rPh sb="133" eb="135">
      <t>バアイ</t>
    </rPh>
    <rPh sb="152" eb="154">
      <t>トイアワ</t>
    </rPh>
    <phoneticPr fontId="2"/>
  </si>
  <si>
    <t>施設内療養に要する費用の補助（従前分）に係る対象者リスト・追加補助分リスト</t>
    <rPh sb="0" eb="2">
      <t>シセツ</t>
    </rPh>
    <rPh sb="2" eb="3">
      <t>ナイ</t>
    </rPh>
    <rPh sb="3" eb="5">
      <t>リョウヨウ</t>
    </rPh>
    <rPh sb="6" eb="7">
      <t>ヨウ</t>
    </rPh>
    <rPh sb="9" eb="11">
      <t>ヒヨウ</t>
    </rPh>
    <rPh sb="12" eb="14">
      <t>ホジョ</t>
    </rPh>
    <rPh sb="15" eb="17">
      <t>ジュウゼン</t>
    </rPh>
    <rPh sb="17" eb="18">
      <t>ブン</t>
    </rPh>
    <rPh sb="20" eb="21">
      <t>カカワ</t>
    </rPh>
    <rPh sb="22" eb="24">
      <t>タイショウ</t>
    </rPh>
    <rPh sb="24" eb="25">
      <t>シャ</t>
    </rPh>
    <rPh sb="29" eb="31">
      <t>ツイカ</t>
    </rPh>
    <rPh sb="31" eb="33">
      <t>ホジョ</t>
    </rPh>
    <rPh sb="33" eb="3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</si>
</sst>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
    <numFmt numFmtId="180" formatCode="#,##0_);[Red]\(#,##0\)"/>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8"/>
      <name val="ＭＳ Ｐゴシック"/>
      <family val="3"/>
      <charset val="128"/>
    </font>
    <font>
      <b/>
      <sz val="11"/>
      <color rgb="FFFF0000"/>
      <name val="ＭＳ Ｐゴシック"/>
      <family val="3"/>
      <charset val="128"/>
    </font>
    <font>
      <sz val="16"/>
      <name val="ＭＳ Ｐゴシック"/>
      <family val="3"/>
      <charset val="128"/>
    </font>
    <font>
      <b/>
      <u/>
      <sz val="12"/>
      <name val="ＭＳ Ｐゴシック"/>
      <family val="3"/>
      <charset val="128"/>
    </font>
    <font>
      <b/>
      <u/>
      <sz val="11"/>
      <name val="ＭＳ Ｐゴシック"/>
      <family val="3"/>
      <charset val="128"/>
    </font>
    <font>
      <sz val="6"/>
      <name val="ＭＳ 明朝"/>
      <family val="1"/>
      <charset val="128"/>
    </font>
    <font>
      <u/>
      <sz val="11"/>
      <color theme="10"/>
      <name val="ＭＳ Ｐゴシック"/>
      <family val="3"/>
      <charset val="128"/>
    </font>
    <font>
      <sz val="11"/>
      <name val="ＭＳ 明朝"/>
      <family val="1"/>
      <charset val="128"/>
    </font>
    <font>
      <b/>
      <sz val="10"/>
      <name val="ＭＳ 明朝"/>
      <family val="1"/>
      <charset val="128"/>
    </font>
    <font>
      <b/>
      <sz val="9"/>
      <color indexed="81"/>
      <name val="MS P ゴシック"/>
      <family val="3"/>
      <charset val="128"/>
    </font>
    <font>
      <u/>
      <sz val="11"/>
      <name val="ＭＳ 明朝"/>
      <family val="1"/>
      <charset val="128"/>
    </font>
    <font>
      <sz val="12"/>
      <color theme="1"/>
      <name val="ＭＳ ゴシック"/>
      <family val="3"/>
      <charset val="128"/>
    </font>
    <font>
      <b/>
      <sz val="12"/>
      <color rgb="FFFF0000"/>
      <name val="ＭＳ 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u/>
      <sz val="12"/>
      <name val="ＭＳ Ｐゴシック"/>
      <family val="3"/>
      <charset val="128"/>
    </font>
    <font>
      <b/>
      <sz val="11"/>
      <name val="ＭＳ Ｐゴシック"/>
      <family val="3"/>
      <charset val="128"/>
    </font>
    <font>
      <sz val="7"/>
      <name val="ＭＳ Ｐ明朝"/>
      <family val="1"/>
      <charset val="128"/>
    </font>
    <font>
      <sz val="7"/>
      <name val="ＭＳ 明朝"/>
      <family val="1"/>
      <charset val="128"/>
    </font>
    <font>
      <sz val="9"/>
      <name val="ＭＳ ゴシック"/>
      <family val="3"/>
      <charset val="128"/>
    </font>
    <font>
      <b/>
      <sz val="14"/>
      <name val="ＭＳ ゴシック"/>
      <family val="3"/>
      <charset val="128"/>
    </font>
    <font>
      <sz val="11"/>
      <name val="ＭＳ ゴシック"/>
      <family val="3"/>
      <charset val="128"/>
    </font>
    <font>
      <sz val="12"/>
      <name val="ＭＳ Ｐ明朝"/>
      <family val="1"/>
      <charset val="128"/>
    </font>
    <font>
      <u/>
      <sz val="12"/>
      <color rgb="FFFF0000"/>
      <name val="ＭＳ Ｐゴシック"/>
      <family val="3"/>
      <charset val="128"/>
    </font>
    <font>
      <sz val="9"/>
      <color rgb="FF000000"/>
      <name val="Meiryo UI"/>
      <family val="3"/>
      <charset val="128"/>
    </font>
    <font>
      <sz val="11"/>
      <color rgb="FFFF0000"/>
      <name val="ＭＳ Ｐ明朝"/>
      <family val="1"/>
      <charset val="128"/>
    </font>
    <font>
      <sz val="9"/>
      <color rgb="FFFF0000"/>
      <name val="ＭＳ Ｐ明朝"/>
      <family val="1"/>
      <charset val="128"/>
    </font>
    <font>
      <sz val="9"/>
      <color rgb="FF0070C0"/>
      <name val="ＭＳ Ｐ明朝"/>
      <family val="1"/>
      <charset val="128"/>
    </font>
    <font>
      <sz val="11"/>
      <color rgb="FF0070C0"/>
      <name val="ＭＳ Ｐ明朝"/>
      <family val="1"/>
      <charset val="128"/>
    </font>
    <font>
      <b/>
      <sz val="12"/>
      <color theme="1"/>
      <name val="ＭＳ ゴシック"/>
      <family val="3"/>
      <charset val="128"/>
    </font>
    <font>
      <sz val="11"/>
      <color indexed="8"/>
      <name val="ＭＳ 明朝"/>
      <family val="1"/>
      <charset val="128"/>
    </font>
    <font>
      <sz val="9"/>
      <color indexed="81"/>
      <name val="MS P ゴシック"/>
      <family val="3"/>
      <charset val="128"/>
    </font>
    <font>
      <sz val="11"/>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dotted">
        <color indexed="64"/>
      </top>
      <bottom style="dotted">
        <color indexed="64"/>
      </bottom>
      <diagonal style="thin">
        <color indexed="64"/>
      </diagonal>
    </border>
    <border diagonalDown="1">
      <left/>
      <right/>
      <top style="dotted">
        <color indexed="64"/>
      </top>
      <bottom style="dotted">
        <color indexed="64"/>
      </bottom>
      <diagonal style="thin">
        <color indexed="64"/>
      </diagonal>
    </border>
    <border diagonalDown="1">
      <left/>
      <right style="thin">
        <color indexed="64"/>
      </right>
      <top style="dotted">
        <color indexed="64"/>
      </top>
      <bottom style="dotted">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left/>
      <right/>
      <top/>
      <bottom style="double">
        <color indexed="64"/>
      </bottom>
      <diagonal/>
    </border>
    <border>
      <left/>
      <right/>
      <top style="double">
        <color indexed="64"/>
      </top>
      <bottom/>
      <diagonal/>
    </border>
  </borders>
  <cellStyleXfs count="12">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20" fillId="0" borderId="0" applyNumberFormat="0" applyFill="0" applyBorder="0" applyAlignment="0" applyProtection="0">
      <alignment vertical="center"/>
    </xf>
    <xf numFmtId="0" fontId="35" fillId="0" borderId="0"/>
    <xf numFmtId="38" fontId="35" fillId="0" borderId="0" applyFont="0" applyFill="0" applyBorder="0" applyAlignment="0" applyProtection="0">
      <alignment vertical="center"/>
    </xf>
    <xf numFmtId="0" fontId="3" fillId="0" borderId="0"/>
    <xf numFmtId="0" fontId="3" fillId="0" borderId="0">
      <alignment vertical="center"/>
    </xf>
    <xf numFmtId="0" fontId="3" fillId="0" borderId="0"/>
    <xf numFmtId="0" fontId="48" fillId="0" borderId="0">
      <alignment vertical="center"/>
    </xf>
  </cellStyleXfs>
  <cellXfs count="681">
    <xf numFmtId="0" fontId="0" fillId="0" borderId="0" xfId="0">
      <alignment vertical="center"/>
    </xf>
    <xf numFmtId="0" fontId="4" fillId="0" borderId="0" xfId="0" applyFont="1">
      <alignment vertical="center"/>
    </xf>
    <xf numFmtId="0" fontId="4" fillId="0" borderId="0"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lignment vertical="center"/>
    </xf>
    <xf numFmtId="0" fontId="9" fillId="0" borderId="5" xfId="0" applyFont="1" applyFill="1" applyBorder="1" applyAlignment="1">
      <alignment vertical="center"/>
    </xf>
    <xf numFmtId="0" fontId="12" fillId="0" borderId="0" xfId="0" applyFont="1" applyFill="1">
      <alignment vertical="center"/>
    </xf>
    <xf numFmtId="0" fontId="9" fillId="0" borderId="8" xfId="0" applyFont="1" applyFill="1" applyBorder="1">
      <alignment vertical="center"/>
    </xf>
    <xf numFmtId="0" fontId="9" fillId="0" borderId="2"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0"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8" fillId="0" borderId="0" xfId="0" applyFont="1">
      <alignment vertical="center"/>
    </xf>
    <xf numFmtId="0" fontId="14" fillId="0" borderId="0" xfId="0" applyFont="1">
      <alignment vertical="center"/>
    </xf>
    <xf numFmtId="0" fontId="10" fillId="0" borderId="0" xfId="0" applyFont="1" applyFill="1" applyAlignment="1">
      <alignment vertical="center" shrinkToFit="1"/>
    </xf>
    <xf numFmtId="0" fontId="8" fillId="0" borderId="0" xfId="0" applyFont="1" applyAlignment="1">
      <alignment horizontal="right"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5" xfId="0" applyFont="1" applyFill="1" applyBorder="1" applyAlignment="1">
      <alignment horizontal="center" vertical="center"/>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9" xfId="0" applyFont="1" applyFill="1" applyBorder="1" applyAlignment="1">
      <alignment vertical="center"/>
    </xf>
    <xf numFmtId="0" fontId="8" fillId="0" borderId="0" xfId="0" applyFont="1" applyFill="1" applyAlignment="1">
      <alignment horizontal="center" vertical="center"/>
    </xf>
    <xf numFmtId="178" fontId="8" fillId="0" borderId="27" xfId="0" applyNumberFormat="1" applyFont="1" applyBorder="1" applyAlignment="1">
      <alignment horizontal="center" vertical="center" shrinkToFit="1"/>
    </xf>
    <xf numFmtId="0" fontId="0" fillId="0" borderId="0" xfId="0" applyFill="1">
      <alignment vertical="center"/>
    </xf>
    <xf numFmtId="0" fontId="15" fillId="0" borderId="0" xfId="0" applyFont="1">
      <alignment vertical="center"/>
    </xf>
    <xf numFmtId="0" fontId="9" fillId="0" borderId="8" xfId="0" applyFont="1" applyFill="1" applyBorder="1" applyAlignment="1">
      <alignment vertical="center"/>
    </xf>
    <xf numFmtId="178" fontId="8" fillId="0" borderId="30" xfId="4" applyNumberFormat="1" applyFont="1" applyFill="1" applyBorder="1" applyAlignment="1">
      <alignment horizontal="right" vertical="center" shrinkToFit="1"/>
    </xf>
    <xf numFmtId="0" fontId="10" fillId="0" borderId="9" xfId="0" applyFont="1" applyFill="1" applyBorder="1" applyAlignment="1">
      <alignment vertical="center" wrapText="1"/>
    </xf>
    <xf numFmtId="0" fontId="10" fillId="0" borderId="11" xfId="0" applyFont="1" applyFill="1" applyBorder="1" applyAlignment="1">
      <alignment vertical="center" wrapText="1"/>
    </xf>
    <xf numFmtId="0" fontId="18" fillId="0" borderId="0" xfId="0" applyFont="1">
      <alignment vertical="center"/>
    </xf>
    <xf numFmtId="0" fontId="0" fillId="0" borderId="0" xfId="0" applyAlignment="1">
      <alignment horizontal="centerContinuous" vertical="center"/>
    </xf>
    <xf numFmtId="0" fontId="9" fillId="0" borderId="4" xfId="0" applyFont="1" applyFill="1" applyBorder="1" applyAlignment="1">
      <alignment vertical="center"/>
    </xf>
    <xf numFmtId="0" fontId="10" fillId="0" borderId="0" xfId="0" applyFont="1" applyFill="1" applyBorder="1" applyAlignment="1">
      <alignment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4" xfId="0" applyFont="1" applyFill="1" applyBorder="1">
      <alignment vertical="center"/>
    </xf>
    <xf numFmtId="0" fontId="5" fillId="0" borderId="8" xfId="0" applyFont="1" applyFill="1" applyBorder="1" applyAlignment="1">
      <alignment vertical="center"/>
    </xf>
    <xf numFmtId="0" fontId="9" fillId="0" borderId="1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xf>
    <xf numFmtId="176" fontId="0" fillId="0" borderId="0" xfId="0" applyNumberFormat="1" applyAlignment="1">
      <alignment horizontal="right" vertical="center"/>
    </xf>
    <xf numFmtId="0" fontId="10" fillId="0" borderId="0" xfId="0" applyFont="1" applyFill="1" applyBorder="1" applyAlignment="1">
      <alignment horizontal="left" vertical="center" indent="1"/>
    </xf>
    <xf numFmtId="0" fontId="10" fillId="0" borderId="8" xfId="0" applyFont="1" applyFill="1" applyBorder="1" applyAlignment="1">
      <alignment horizontal="left" vertical="center" indent="1"/>
    </xf>
    <xf numFmtId="0" fontId="7" fillId="0" borderId="8" xfId="0" applyFont="1" applyFill="1" applyBorder="1" applyAlignment="1">
      <alignment horizontal="left" vertical="center"/>
    </xf>
    <xf numFmtId="0" fontId="9" fillId="0" borderId="1" xfId="0" applyFont="1" applyFill="1" applyBorder="1">
      <alignment vertical="center"/>
    </xf>
    <xf numFmtId="0" fontId="9" fillId="0" borderId="5" xfId="0" applyFont="1" applyFill="1" applyBorder="1" applyAlignment="1">
      <alignment horizontal="left" vertical="center"/>
    </xf>
    <xf numFmtId="0" fontId="5" fillId="0" borderId="5" xfId="0" applyFont="1" applyFill="1" applyBorder="1" applyAlignment="1">
      <alignment horizontal="center" vertical="center"/>
    </xf>
    <xf numFmtId="0" fontId="21" fillId="2" borderId="0" xfId="0" applyFont="1" applyFill="1">
      <alignment vertical="center"/>
    </xf>
    <xf numFmtId="0" fontId="21" fillId="2" borderId="0" xfId="0" applyFont="1" applyFill="1" applyAlignment="1">
      <alignment horizontal="right" vertical="center"/>
    </xf>
    <xf numFmtId="0" fontId="21" fillId="2" borderId="0" xfId="0" applyFont="1" applyFill="1" applyAlignment="1">
      <alignment horizontal="center" vertical="center"/>
    </xf>
    <xf numFmtId="0" fontId="21" fillId="2" borderId="0" xfId="0" applyFont="1" applyFill="1" applyBorder="1">
      <alignment vertical="center"/>
    </xf>
    <xf numFmtId="0" fontId="21" fillId="2" borderId="0" xfId="0" applyFont="1" applyFill="1" applyBorder="1" applyAlignment="1">
      <alignment horizontal="center" vertical="center"/>
    </xf>
    <xf numFmtId="0" fontId="5" fillId="2" borderId="0" xfId="0" applyFont="1" applyFill="1" applyAlignment="1">
      <alignment vertical="center"/>
    </xf>
    <xf numFmtId="0" fontId="22" fillId="0" borderId="0" xfId="0" applyFont="1">
      <alignment vertical="center"/>
    </xf>
    <xf numFmtId="0" fontId="6" fillId="2" borderId="0" xfId="0" applyFont="1" applyFill="1" applyAlignment="1">
      <alignment horizontal="left" vertical="center"/>
    </xf>
    <xf numFmtId="0" fontId="21" fillId="2" borderId="0" xfId="0" applyFont="1" applyFill="1" applyAlignment="1">
      <alignment vertical="center"/>
    </xf>
    <xf numFmtId="0" fontId="4" fillId="2" borderId="0" xfId="0" applyFont="1" applyFill="1">
      <alignment vertical="center"/>
    </xf>
    <xf numFmtId="0" fontId="21" fillId="2" borderId="0" xfId="0" applyFont="1" applyFill="1" applyBorder="1" applyAlignment="1">
      <alignment vertical="center"/>
    </xf>
    <xf numFmtId="0" fontId="22" fillId="0" borderId="0" xfId="0" applyFont="1" applyBorder="1">
      <alignment vertical="center"/>
    </xf>
    <xf numFmtId="0" fontId="21" fillId="2" borderId="0" xfId="0" applyFont="1" applyFill="1" applyAlignment="1">
      <alignment vertical="center" wrapText="1"/>
    </xf>
    <xf numFmtId="0" fontId="21" fillId="2" borderId="0" xfId="0" applyFont="1" applyFill="1" applyAlignment="1"/>
    <xf numFmtId="0" fontId="4" fillId="2" borderId="0" xfId="0" applyFont="1" applyFill="1" applyBorder="1" applyAlignment="1">
      <alignment horizontal="center" vertical="center"/>
    </xf>
    <xf numFmtId="0" fontId="21" fillId="2" borderId="0" xfId="4" applyNumberFormat="1" applyFont="1" applyFill="1" applyBorder="1" applyAlignment="1">
      <alignment vertical="center"/>
    </xf>
    <xf numFmtId="0" fontId="21" fillId="2" borderId="0" xfId="0" applyNumberFormat="1" applyFont="1" applyFill="1" applyBorder="1" applyAlignment="1">
      <alignment vertical="center"/>
    </xf>
    <xf numFmtId="0" fontId="21" fillId="2" borderId="0" xfId="0" applyFont="1" applyFill="1" applyBorder="1" applyAlignment="1">
      <alignment horizontal="centerContinuous" vertical="center"/>
    </xf>
    <xf numFmtId="0" fontId="5" fillId="0" borderId="0" xfId="0" applyFont="1" applyFill="1" applyAlignment="1">
      <alignment horizontal="centerContinuous" vertical="center"/>
    </xf>
    <xf numFmtId="0" fontId="21" fillId="2" borderId="0" xfId="0" applyFont="1" applyFill="1" applyAlignment="1">
      <alignment horizontal="centerContinuous" vertical="center"/>
    </xf>
    <xf numFmtId="0" fontId="24" fillId="2" borderId="0" xfId="0" applyFont="1" applyFill="1" applyAlignment="1">
      <alignment vertical="center"/>
    </xf>
    <xf numFmtId="0" fontId="10" fillId="0" borderId="2" xfId="0" applyFont="1" applyFill="1" applyBorder="1" applyAlignment="1"/>
    <xf numFmtId="0" fontId="10" fillId="0" borderId="5" xfId="0" applyFont="1" applyFill="1" applyBorder="1" applyAlignment="1">
      <alignment wrapText="1"/>
    </xf>
    <xf numFmtId="0" fontId="10" fillId="0" borderId="8" xfId="0" applyFont="1" applyFill="1" applyBorder="1" applyAlignment="1"/>
    <xf numFmtId="49" fontId="12" fillId="2" borderId="24" xfId="0" applyNumberFormat="1" applyFont="1" applyFill="1" applyBorder="1" applyAlignment="1">
      <alignment vertical="center"/>
    </xf>
    <xf numFmtId="49" fontId="12" fillId="2" borderId="25" xfId="0" applyNumberFormat="1" applyFont="1" applyFill="1" applyBorder="1" applyAlignment="1">
      <alignment vertical="center" wrapText="1"/>
    </xf>
    <xf numFmtId="0" fontId="10" fillId="2" borderId="25" xfId="0" applyFont="1" applyFill="1" applyBorder="1" applyAlignment="1">
      <alignment vertical="center" shrinkToFit="1"/>
    </xf>
    <xf numFmtId="0" fontId="10" fillId="2" borderId="26" xfId="0" applyFont="1" applyFill="1" applyBorder="1" applyAlignment="1">
      <alignment vertical="center" shrinkToFit="1"/>
    </xf>
    <xf numFmtId="49" fontId="12" fillId="2" borderId="21" xfId="0" applyNumberFormat="1" applyFont="1" applyFill="1" applyBorder="1" applyAlignment="1">
      <alignment vertical="center"/>
    </xf>
    <xf numFmtId="49" fontId="12" fillId="2" borderId="22" xfId="0" applyNumberFormat="1" applyFont="1" applyFill="1" applyBorder="1" applyAlignment="1">
      <alignment vertical="center" wrapText="1"/>
    </xf>
    <xf numFmtId="0" fontId="10" fillId="2" borderId="22" xfId="0" applyFont="1" applyFill="1" applyBorder="1" applyAlignment="1">
      <alignment vertical="center" shrinkToFit="1"/>
    </xf>
    <xf numFmtId="0" fontId="10" fillId="2" borderId="23" xfId="0" applyFont="1" applyFill="1" applyBorder="1" applyAlignment="1">
      <alignment vertical="center" shrinkToFit="1"/>
    </xf>
    <xf numFmtId="0" fontId="14" fillId="0" borderId="5" xfId="0" applyFont="1" applyFill="1" applyBorder="1" applyAlignment="1">
      <alignment vertical="top"/>
    </xf>
    <xf numFmtId="178" fontId="5" fillId="0" borderId="5" xfId="0" applyNumberFormat="1" applyFont="1" applyFill="1" applyBorder="1" applyAlignment="1">
      <alignment horizontal="center" vertical="center" shrinkToFit="1"/>
    </xf>
    <xf numFmtId="178" fontId="5" fillId="0" borderId="6"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xf>
    <xf numFmtId="176" fontId="5" fillId="0" borderId="5" xfId="0" applyNumberFormat="1" applyFont="1" applyFill="1" applyBorder="1" applyAlignment="1">
      <alignment vertical="center" shrinkToFit="1"/>
    </xf>
    <xf numFmtId="0" fontId="10" fillId="0" borderId="5" xfId="0" applyFont="1" applyFill="1" applyBorder="1" applyAlignment="1">
      <alignment horizontal="center" vertical="center" wrapText="1"/>
    </xf>
    <xf numFmtId="0" fontId="9" fillId="0" borderId="11" xfId="0" applyFont="1" applyFill="1" applyBorder="1">
      <alignment vertical="center"/>
    </xf>
    <xf numFmtId="0" fontId="14" fillId="0" borderId="0" xfId="0" applyFont="1" applyFill="1" applyBorder="1" applyAlignment="1">
      <alignment vertical="top"/>
    </xf>
    <xf numFmtId="0" fontId="10" fillId="0" borderId="0" xfId="0" applyFont="1" applyFill="1" applyBorder="1" applyAlignment="1">
      <alignment wrapText="1"/>
    </xf>
    <xf numFmtId="0" fontId="13" fillId="0" borderId="8" xfId="0" applyFont="1" applyFill="1" applyBorder="1" applyAlignment="1">
      <alignment shrinkToFit="1"/>
    </xf>
    <xf numFmtId="49" fontId="9" fillId="2" borderId="24" xfId="0" applyNumberFormat="1" applyFont="1" applyFill="1" applyBorder="1" applyAlignment="1">
      <alignment vertical="center"/>
    </xf>
    <xf numFmtId="49" fontId="9" fillId="2" borderId="25" xfId="0" applyNumberFormat="1" applyFont="1" applyFill="1" applyBorder="1" applyAlignment="1">
      <alignment vertical="center" wrapText="1"/>
    </xf>
    <xf numFmtId="0" fontId="9" fillId="2" borderId="25" xfId="0" applyFont="1" applyFill="1" applyBorder="1" applyAlignment="1">
      <alignment vertical="center" shrinkToFit="1"/>
    </xf>
    <xf numFmtId="0" fontId="9" fillId="2" borderId="26" xfId="0" applyFont="1" applyFill="1" applyBorder="1" applyAlignment="1">
      <alignment vertical="center" shrinkToFit="1"/>
    </xf>
    <xf numFmtId="49" fontId="9" fillId="2" borderId="21" xfId="0" applyNumberFormat="1" applyFont="1" applyFill="1" applyBorder="1" applyAlignment="1">
      <alignment vertical="center"/>
    </xf>
    <xf numFmtId="49" fontId="9" fillId="2" borderId="22" xfId="0" applyNumberFormat="1" applyFont="1" applyFill="1" applyBorder="1" applyAlignment="1">
      <alignment vertical="center" wrapText="1"/>
    </xf>
    <xf numFmtId="0" fontId="9" fillId="2" borderId="22" xfId="0" applyFont="1" applyFill="1" applyBorder="1" applyAlignment="1">
      <alignment vertical="center" shrinkToFit="1"/>
    </xf>
    <xf numFmtId="0" fontId="9" fillId="2" borderId="23" xfId="0" applyFont="1" applyFill="1" applyBorder="1" applyAlignment="1">
      <alignment vertical="center" shrinkToFit="1"/>
    </xf>
    <xf numFmtId="49" fontId="9" fillId="2" borderId="22" xfId="0" applyNumberFormat="1" applyFont="1" applyFill="1" applyBorder="1" applyAlignment="1">
      <alignment vertical="center"/>
    </xf>
    <xf numFmtId="49" fontId="9" fillId="2" borderId="23" xfId="0" applyNumberFormat="1" applyFont="1" applyFill="1" applyBorder="1" applyAlignment="1">
      <alignment vertical="center"/>
    </xf>
    <xf numFmtId="0" fontId="9" fillId="0" borderId="0" xfId="0" applyFont="1" applyFill="1" applyBorder="1" applyAlignment="1">
      <alignment vertical="center" wrapText="1"/>
    </xf>
    <xf numFmtId="0" fontId="9" fillId="0" borderId="2" xfId="0" applyFont="1" applyFill="1" applyBorder="1" applyAlignment="1">
      <alignment vertical="center" wrapText="1"/>
    </xf>
    <xf numFmtId="49" fontId="9" fillId="2" borderId="13" xfId="0" applyNumberFormat="1" applyFont="1" applyFill="1" applyBorder="1" applyAlignment="1">
      <alignment vertical="center"/>
    </xf>
    <xf numFmtId="49" fontId="9" fillId="2" borderId="14" xfId="0" applyNumberFormat="1" applyFont="1" applyFill="1" applyBorder="1" applyAlignment="1">
      <alignment vertical="center" wrapText="1"/>
    </xf>
    <xf numFmtId="0" fontId="9" fillId="2" borderId="14" xfId="0" applyFont="1" applyFill="1" applyBorder="1" applyAlignment="1">
      <alignment vertical="center" shrinkToFit="1"/>
    </xf>
    <xf numFmtId="0" fontId="9" fillId="2" borderId="16" xfId="0" applyFont="1" applyFill="1" applyBorder="1" applyAlignment="1">
      <alignment vertical="center" shrinkToFit="1"/>
    </xf>
    <xf numFmtId="0" fontId="9" fillId="0" borderId="3" xfId="0" applyFont="1" applyFill="1" applyBorder="1" applyAlignment="1">
      <alignment vertical="center" wrapText="1"/>
    </xf>
    <xf numFmtId="0" fontId="25" fillId="0" borderId="0" xfId="0" applyFont="1" applyBorder="1" applyAlignment="1">
      <alignment horizontal="left" vertical="top" wrapText="1"/>
    </xf>
    <xf numFmtId="0" fontId="27" fillId="0" borderId="0" xfId="0" applyFont="1">
      <alignment vertical="center"/>
    </xf>
    <xf numFmtId="0" fontId="9" fillId="3" borderId="5" xfId="0" applyFont="1" applyFill="1" applyBorder="1" applyAlignment="1">
      <alignment vertical="center" wrapText="1"/>
    </xf>
    <xf numFmtId="0" fontId="9" fillId="3" borderId="5" xfId="0" applyFont="1" applyFill="1" applyBorder="1" applyAlignment="1">
      <alignment vertical="center"/>
    </xf>
    <xf numFmtId="0" fontId="9" fillId="3" borderId="32" xfId="0" applyFont="1" applyFill="1" applyBorder="1" applyAlignment="1">
      <alignment vertical="center" wrapText="1"/>
    </xf>
    <xf numFmtId="0" fontId="9" fillId="3" borderId="33" xfId="0" applyFont="1" applyFill="1" applyBorder="1" applyAlignment="1">
      <alignment vertical="center"/>
    </xf>
    <xf numFmtId="0" fontId="9" fillId="3" borderId="0" xfId="0" applyFont="1" applyFill="1" applyBorder="1" applyAlignment="1">
      <alignment vertical="center" wrapText="1"/>
    </xf>
    <xf numFmtId="0" fontId="9" fillId="3" borderId="0"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8" fillId="0" borderId="1" xfId="4" applyNumberFormat="1" applyFont="1" applyBorder="1" applyAlignment="1">
      <alignment horizontal="center" vertical="center" shrinkToFit="1"/>
    </xf>
    <xf numFmtId="179" fontId="9" fillId="0" borderId="0" xfId="0" applyNumberFormat="1" applyFont="1" applyFill="1">
      <alignment vertical="center"/>
    </xf>
    <xf numFmtId="180" fontId="8" fillId="0" borderId="27" xfId="4" applyNumberFormat="1" applyFont="1" applyBorder="1" applyAlignment="1">
      <alignment vertical="center" shrinkToFit="1"/>
    </xf>
    <xf numFmtId="180" fontId="8" fillId="0" borderId="29" xfId="4" applyNumberFormat="1" applyFont="1" applyBorder="1" applyAlignment="1">
      <alignment horizontal="right" vertical="center" shrinkToFit="1"/>
    </xf>
    <xf numFmtId="180" fontId="8" fillId="0" borderId="36" xfId="4" applyNumberFormat="1" applyFont="1" applyBorder="1" applyAlignment="1">
      <alignment horizontal="right" vertical="center" shrinkToFit="1"/>
    </xf>
    <xf numFmtId="180" fontId="8" fillId="0" borderId="31" xfId="4" applyNumberFormat="1" applyFont="1" applyBorder="1" applyAlignment="1">
      <alignment horizontal="right" vertical="center" shrinkToFit="1"/>
    </xf>
    <xf numFmtId="180" fontId="8" fillId="0" borderId="37" xfId="4" applyNumberFormat="1" applyFont="1" applyBorder="1" applyAlignment="1">
      <alignment horizontal="right" vertical="center" shrinkToFit="1"/>
    </xf>
    <xf numFmtId="180" fontId="8" fillId="0" borderId="38" xfId="4" applyNumberFormat="1" applyFont="1" applyBorder="1" applyAlignment="1">
      <alignment horizontal="right" vertical="center" shrinkToFit="1"/>
    </xf>
    <xf numFmtId="0" fontId="8" fillId="0" borderId="0" xfId="0" applyFont="1" applyAlignment="1">
      <alignment horizontal="center" vertical="center" shrinkToFit="1"/>
    </xf>
    <xf numFmtId="0" fontId="21" fillId="2" borderId="0" xfId="0" applyFont="1" applyFill="1" applyAlignment="1">
      <alignment shrinkToFit="1"/>
    </xf>
    <xf numFmtId="0" fontId="4" fillId="2" borderId="0" xfId="0" applyFont="1" applyFill="1" applyAlignment="1"/>
    <xf numFmtId="0" fontId="21" fillId="2" borderId="0" xfId="0" applyFont="1" applyFill="1" applyAlignment="1">
      <alignment horizontal="right"/>
    </xf>
    <xf numFmtId="0" fontId="4" fillId="0" borderId="0" xfId="0" applyFont="1" applyAlignment="1"/>
    <xf numFmtId="0" fontId="21" fillId="2" borderId="0" xfId="0" applyFont="1" applyFill="1" applyAlignment="1">
      <alignment horizontal="center" vertical="top" shrinkToFit="1"/>
    </xf>
    <xf numFmtId="0" fontId="4" fillId="0" borderId="0" xfId="0" applyFont="1" applyAlignment="1">
      <alignment vertical="top"/>
    </xf>
    <xf numFmtId="0" fontId="28" fillId="0" borderId="0" xfId="0" applyFont="1">
      <alignment vertical="center"/>
    </xf>
    <xf numFmtId="0" fontId="4" fillId="0" borderId="0" xfId="0" applyFont="1" applyFill="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16" fillId="0" borderId="0" xfId="0" applyFont="1" applyAlignment="1">
      <alignment horizontal="centerContinuous" vertical="center"/>
    </xf>
    <xf numFmtId="0" fontId="9" fillId="0" borderId="1" xfId="0" applyFont="1" applyFill="1" applyBorder="1" applyAlignment="1">
      <alignment horizontal="centerContinuous" vertical="center"/>
    </xf>
    <xf numFmtId="0" fontId="9" fillId="0" borderId="2" xfId="0" applyFont="1" applyFill="1" applyBorder="1" applyAlignment="1">
      <alignment horizontal="centerContinuous" vertical="center"/>
    </xf>
    <xf numFmtId="0" fontId="9" fillId="0" borderId="3" xfId="0" applyFont="1" applyFill="1" applyBorder="1" applyAlignment="1">
      <alignment horizontal="centerContinuous" vertical="center"/>
    </xf>
    <xf numFmtId="0" fontId="12" fillId="0" borderId="1" xfId="0" applyFont="1" applyFill="1" applyBorder="1" applyAlignment="1">
      <alignment horizontal="centerContinuous" vertical="center"/>
    </xf>
    <xf numFmtId="0" fontId="12" fillId="0" borderId="2"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5" fillId="2" borderId="0" xfId="0" applyFont="1" applyFill="1" applyAlignment="1">
      <alignment horizontal="centerContinuous" vertical="center"/>
    </xf>
    <xf numFmtId="0" fontId="0" fillId="0" borderId="27"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29" fillId="0" borderId="0" xfId="0" applyFont="1" applyAlignment="1">
      <alignment horizontal="centerContinuous" vertical="center"/>
    </xf>
    <xf numFmtId="0" fontId="0" fillId="0" borderId="8" xfId="0" applyBorder="1" applyAlignment="1">
      <alignment horizontal="center" vertical="center"/>
    </xf>
    <xf numFmtId="0" fontId="0" fillId="0" borderId="20" xfId="0" applyBorder="1" applyAlignment="1">
      <alignment horizontal="center" vertical="top"/>
    </xf>
    <xf numFmtId="0" fontId="30" fillId="0" borderId="18" xfId="0" applyFont="1" applyBorder="1" applyAlignment="1">
      <alignment horizontal="center"/>
    </xf>
    <xf numFmtId="0" fontId="4" fillId="2" borderId="0"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lignment vertical="center"/>
    </xf>
    <xf numFmtId="0" fontId="9" fillId="0" borderId="1" xfId="0" applyFont="1" applyFill="1" applyBorder="1" applyAlignment="1">
      <alignment horizontal="centerContinuous" vertical="center" wrapText="1"/>
    </xf>
    <xf numFmtId="0" fontId="9" fillId="0" borderId="2" xfId="0" applyFont="1" applyFill="1" applyBorder="1" applyAlignment="1">
      <alignment horizontal="centerContinuous" vertical="center" wrapText="1"/>
    </xf>
    <xf numFmtId="0" fontId="9" fillId="0" borderId="35" xfId="0" applyFont="1" applyFill="1" applyBorder="1" applyAlignment="1">
      <alignment horizontal="centerContinuous" vertical="center" wrapText="1"/>
    </xf>
    <xf numFmtId="0" fontId="9" fillId="0" borderId="27" xfId="0" applyFont="1" applyFill="1" applyBorder="1" applyAlignment="1">
      <alignment vertical="center" wrapText="1"/>
    </xf>
    <xf numFmtId="0" fontId="8" fillId="0" borderId="0" xfId="0" applyFont="1" applyAlignment="1">
      <alignment horizontal="centerContinuous" vertical="center"/>
    </xf>
    <xf numFmtId="49" fontId="8" fillId="0" borderId="0" xfId="0" applyNumberFormat="1" applyFont="1" applyAlignment="1">
      <alignment horizontal="centerContinuous" vertical="center"/>
    </xf>
    <xf numFmtId="0" fontId="32" fillId="0" borderId="0" xfId="0" applyFont="1">
      <alignment vertical="center"/>
    </xf>
    <xf numFmtId="0" fontId="33" fillId="0" borderId="0" xfId="0" applyFont="1" applyFill="1" applyBorder="1" applyAlignment="1">
      <alignment vertical="top"/>
    </xf>
    <xf numFmtId="0" fontId="34" fillId="0" borderId="6" xfId="0" applyFont="1" applyFill="1" applyBorder="1" applyAlignment="1">
      <alignment horizontal="right" vertical="center"/>
    </xf>
    <xf numFmtId="0" fontId="9" fillId="0" borderId="5"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5" xfId="0" applyFont="1" applyFill="1" applyBorder="1" applyProtection="1">
      <alignment vertical="center"/>
    </xf>
    <xf numFmtId="0" fontId="12" fillId="0" borderId="5" xfId="0" applyFont="1" applyFill="1" applyBorder="1" applyAlignment="1" applyProtection="1">
      <alignment vertical="center"/>
    </xf>
    <xf numFmtId="0" fontId="10" fillId="0" borderId="5" xfId="0" applyFont="1" applyFill="1" applyBorder="1" applyAlignment="1" applyProtection="1">
      <alignment vertical="center"/>
    </xf>
    <xf numFmtId="0" fontId="9" fillId="0" borderId="5"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vertical="center" textRotation="255"/>
    </xf>
    <xf numFmtId="0" fontId="12" fillId="0" borderId="0" xfId="0" applyFont="1" applyFill="1" applyBorder="1" applyProtection="1">
      <alignment vertical="center"/>
    </xf>
    <xf numFmtId="0" fontId="8" fillId="0" borderId="0" xfId="0" applyFont="1" applyFill="1" applyBorder="1" applyProtection="1">
      <alignment vertical="center"/>
    </xf>
    <xf numFmtId="0" fontId="12"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xf>
    <xf numFmtId="0" fontId="8" fillId="0" borderId="0" xfId="0" applyFont="1" applyFill="1" applyProtection="1">
      <alignment vertical="center"/>
    </xf>
    <xf numFmtId="0" fontId="7" fillId="0" borderId="0" xfId="0" applyFont="1" applyFill="1" applyBorder="1" applyProtection="1">
      <alignment vertical="center"/>
    </xf>
    <xf numFmtId="0" fontId="10" fillId="0" borderId="0"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vertical="center"/>
    </xf>
    <xf numFmtId="0" fontId="19" fillId="0" borderId="8" xfId="0" applyFont="1" applyFill="1" applyBorder="1" applyAlignment="1" applyProtection="1"/>
    <xf numFmtId="0" fontId="13" fillId="0" borderId="0" xfId="0" applyFont="1" applyFill="1" applyProtection="1">
      <alignment vertical="center"/>
    </xf>
    <xf numFmtId="0" fontId="8" fillId="0" borderId="0" xfId="0" applyFont="1" applyFill="1" applyAlignment="1" applyProtection="1">
      <alignment horizontal="center" vertical="center"/>
    </xf>
    <xf numFmtId="0" fontId="7" fillId="0" borderId="0" xfId="0" applyFont="1" applyFill="1" applyBorder="1" applyAlignment="1" applyProtection="1"/>
    <xf numFmtId="0" fontId="9" fillId="0" borderId="0" xfId="0" applyFont="1" applyFill="1" applyBorder="1" applyAlignment="1" applyProtection="1"/>
    <xf numFmtId="0" fontId="12" fillId="0" borderId="0" xfId="0" applyFont="1" applyFill="1" applyBorder="1" applyAlignment="1" applyProtection="1"/>
    <xf numFmtId="0" fontId="10" fillId="0" borderId="0" xfId="0" applyFont="1" applyFill="1" applyBorder="1" applyAlignment="1" applyProtection="1"/>
    <xf numFmtId="0" fontId="9" fillId="0" borderId="0" xfId="0" applyFont="1" applyFill="1" applyBorder="1" applyAlignment="1" applyProtection="1">
      <alignment shrinkToFit="1"/>
    </xf>
    <xf numFmtId="0" fontId="9" fillId="0" borderId="0" xfId="0" applyFont="1" applyFill="1" applyBorder="1" applyAlignment="1" applyProtection="1">
      <alignment textRotation="255"/>
    </xf>
    <xf numFmtId="0" fontId="8" fillId="0" borderId="0" xfId="0" applyFont="1" applyFill="1" applyBorder="1" applyAlignment="1" applyProtection="1"/>
    <xf numFmtId="0" fontId="5" fillId="0" borderId="0" xfId="0" applyFont="1" applyFill="1" applyBorder="1" applyAlignment="1" applyProtection="1"/>
    <xf numFmtId="0" fontId="19" fillId="0" borderId="0" xfId="0" applyFont="1" applyFill="1" applyBorder="1" applyAlignment="1" applyProtection="1"/>
    <xf numFmtId="0" fontId="8" fillId="0" borderId="0" xfId="0" applyFont="1" applyFill="1" applyAlignment="1" applyProtection="1"/>
    <xf numFmtId="0" fontId="13" fillId="0" borderId="0" xfId="0" applyFont="1" applyFill="1" applyAlignment="1" applyProtection="1"/>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13" fillId="0" borderId="0" xfId="0" applyFont="1" applyFill="1" applyAlignment="1" applyProtection="1">
      <alignment vertical="center"/>
    </xf>
    <xf numFmtId="0" fontId="7" fillId="0" borderId="0" xfId="0" applyFont="1" applyFill="1" applyBorder="1" applyAlignment="1" applyProtection="1">
      <alignment vertical="top"/>
    </xf>
    <xf numFmtId="0" fontId="12" fillId="0" borderId="0"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Fill="1" applyBorder="1" applyAlignment="1" applyProtection="1">
      <alignment vertical="top"/>
    </xf>
    <xf numFmtId="0" fontId="9" fillId="0" borderId="0" xfId="0" applyFont="1" applyFill="1" applyBorder="1" applyAlignment="1" applyProtection="1">
      <alignment vertical="top" shrinkToFit="1"/>
    </xf>
    <xf numFmtId="0" fontId="9" fillId="0" borderId="0" xfId="0" applyFont="1" applyFill="1" applyBorder="1" applyAlignment="1" applyProtection="1">
      <alignment vertical="top" textRotation="255"/>
    </xf>
    <xf numFmtId="0" fontId="8" fillId="0" borderId="0" xfId="0" applyFont="1" applyFill="1" applyBorder="1" applyAlignment="1" applyProtection="1">
      <alignment vertical="top"/>
    </xf>
    <xf numFmtId="0" fontId="5" fillId="0" borderId="0" xfId="0" applyFont="1" applyFill="1" applyBorder="1" applyAlignment="1" applyProtection="1">
      <alignment vertical="top"/>
    </xf>
    <xf numFmtId="0" fontId="19" fillId="0" borderId="0" xfId="0" applyFont="1" applyFill="1" applyBorder="1" applyAlignment="1" applyProtection="1">
      <alignment vertical="top"/>
    </xf>
    <xf numFmtId="0" fontId="8" fillId="0" borderId="0" xfId="0" applyFont="1" applyFill="1" applyAlignment="1" applyProtection="1">
      <alignment vertical="top"/>
    </xf>
    <xf numFmtId="0" fontId="13" fillId="0" borderId="0" xfId="0" applyFont="1" applyFill="1" applyAlignment="1" applyProtection="1">
      <alignment vertical="top"/>
    </xf>
    <xf numFmtId="178" fontId="8" fillId="3" borderId="29" xfId="4" applyNumberFormat="1" applyFont="1" applyFill="1" applyBorder="1" applyAlignment="1" applyProtection="1">
      <alignment horizontal="right" vertical="center" shrinkToFit="1"/>
      <protection locked="0"/>
    </xf>
    <xf numFmtId="0" fontId="4" fillId="0" borderId="0" xfId="0" applyFont="1" applyProtection="1">
      <alignment vertical="center"/>
    </xf>
    <xf numFmtId="0" fontId="21" fillId="2" borderId="0" xfId="0" applyFont="1" applyFill="1" applyProtection="1">
      <alignment vertical="center"/>
    </xf>
    <xf numFmtId="49" fontId="21" fillId="2" borderId="0" xfId="0" applyNumberFormat="1" applyFont="1" applyFill="1" applyBorder="1" applyAlignment="1" applyProtection="1">
      <alignment vertical="center"/>
    </xf>
    <xf numFmtId="0" fontId="21" fillId="2" borderId="0" xfId="0" applyNumberFormat="1" applyFont="1" applyFill="1" applyBorder="1" applyAlignment="1" applyProtection="1">
      <alignment vertical="center"/>
    </xf>
    <xf numFmtId="0" fontId="21" fillId="2" borderId="0" xfId="0" applyFont="1" applyFill="1" applyBorder="1" applyAlignment="1" applyProtection="1">
      <alignment vertical="center"/>
    </xf>
    <xf numFmtId="0" fontId="21" fillId="0" borderId="0" xfId="0" applyFont="1" applyFill="1" applyBorder="1" applyAlignment="1" applyProtection="1">
      <alignment vertical="center"/>
    </xf>
    <xf numFmtId="179" fontId="4" fillId="0" borderId="0" xfId="0" applyNumberFormat="1" applyFont="1" applyProtection="1">
      <alignment vertical="center"/>
      <protection locked="0"/>
    </xf>
    <xf numFmtId="0" fontId="27" fillId="0" borderId="0" xfId="0" applyFont="1" applyAlignment="1">
      <alignment horizontal="left" vertical="center"/>
    </xf>
    <xf numFmtId="0" fontId="10" fillId="0" borderId="0" xfId="0" applyFont="1" applyFill="1" applyBorder="1" applyAlignment="1" applyProtection="1">
      <alignment horizontal="centerContinuous" vertical="top"/>
    </xf>
    <xf numFmtId="0" fontId="9" fillId="0" borderId="0" xfId="0" applyFont="1" applyFill="1" applyBorder="1" applyAlignment="1" applyProtection="1">
      <alignment horizontal="centerContinuous" vertical="top"/>
    </xf>
    <xf numFmtId="0" fontId="12" fillId="0" borderId="0" xfId="0" applyFont="1" applyFill="1" applyBorder="1" applyAlignment="1" applyProtection="1">
      <alignment horizontal="centerContinuous" vertical="top"/>
    </xf>
    <xf numFmtId="0" fontId="8" fillId="0" borderId="0" xfId="0" applyFont="1" applyFill="1" applyBorder="1" applyAlignment="1" applyProtection="1">
      <alignment horizontal="centerContinuous" vertical="top"/>
    </xf>
    <xf numFmtId="0" fontId="5" fillId="0" borderId="0" xfId="0" applyFont="1" applyFill="1" applyBorder="1" applyAlignment="1" applyProtection="1">
      <alignment horizontal="centerContinuous" vertical="top"/>
    </xf>
    <xf numFmtId="0" fontId="19" fillId="0" borderId="0" xfId="0" applyFont="1" applyFill="1" applyBorder="1" applyAlignment="1" applyProtection="1">
      <alignment horizontal="centerContinuous" vertical="top"/>
    </xf>
    <xf numFmtId="0" fontId="36" fillId="0" borderId="0" xfId="6" applyFont="1" applyAlignment="1">
      <alignment horizontal="centerContinuous" vertical="center"/>
    </xf>
    <xf numFmtId="0" fontId="8" fillId="0" borderId="0" xfId="0" applyFont="1" applyFill="1" applyAlignment="1" applyProtection="1">
      <alignment horizontal="right" vertical="center"/>
    </xf>
    <xf numFmtId="0" fontId="21" fillId="0" borderId="0" xfId="0" applyFont="1" applyFill="1" applyBorder="1" applyAlignment="1" applyProtection="1">
      <alignment horizontal="right" vertical="top"/>
    </xf>
    <xf numFmtId="0" fontId="38" fillId="0" borderId="0" xfId="0" applyFont="1" applyFill="1" applyAlignment="1" applyProtection="1">
      <alignment horizontal="left" vertical="center"/>
    </xf>
    <xf numFmtId="0" fontId="30" fillId="3" borderId="18" xfId="0" applyFont="1"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27" fillId="0" borderId="0" xfId="0" applyFont="1" applyAlignment="1">
      <alignment vertical="top" wrapText="1"/>
    </xf>
    <xf numFmtId="177" fontId="4" fillId="0" borderId="0" xfId="4" applyNumberFormat="1" applyFont="1" applyFill="1" applyBorder="1" applyAlignment="1">
      <alignment vertical="center" shrinkToFit="1"/>
    </xf>
    <xf numFmtId="177" fontId="4" fillId="0" borderId="8" xfId="4" applyNumberFormat="1" applyFont="1" applyFill="1" applyBorder="1" applyAlignment="1">
      <alignment vertical="center" shrinkToFit="1"/>
    </xf>
    <xf numFmtId="0" fontId="0" fillId="4" borderId="0" xfId="0" applyFill="1">
      <alignment vertical="center"/>
    </xf>
    <xf numFmtId="0" fontId="9" fillId="0" borderId="5" xfId="0" applyFont="1" applyFill="1" applyBorder="1">
      <alignment vertical="center"/>
    </xf>
    <xf numFmtId="0" fontId="9" fillId="0" borderId="8" xfId="0" applyFont="1" applyFill="1" applyBorder="1" applyAlignment="1">
      <alignment horizontal="left" vertical="center"/>
    </xf>
    <xf numFmtId="0" fontId="5" fillId="0" borderId="12" xfId="0" applyFont="1" applyFill="1" applyBorder="1" applyAlignment="1">
      <alignment vertical="center"/>
    </xf>
    <xf numFmtId="0" fontId="41" fillId="0" borderId="0" xfId="0" applyFont="1">
      <alignment vertical="center"/>
    </xf>
    <xf numFmtId="0" fontId="42" fillId="0" borderId="0" xfId="0" applyFont="1" applyFill="1">
      <alignment vertical="center"/>
    </xf>
    <xf numFmtId="0" fontId="43" fillId="0" borderId="0" xfId="0" applyFont="1" applyFill="1">
      <alignment vertical="center"/>
    </xf>
    <xf numFmtId="0" fontId="9" fillId="0" borderId="63" xfId="0" applyFont="1" applyFill="1" applyBorder="1" applyAlignment="1">
      <alignment horizontal="centerContinuous" vertical="center"/>
    </xf>
    <xf numFmtId="0" fontId="9" fillId="0" borderId="64" xfId="0" applyFont="1" applyFill="1" applyBorder="1" applyAlignment="1">
      <alignment horizontal="centerContinuous" vertical="center"/>
    </xf>
    <xf numFmtId="0" fontId="4" fillId="0" borderId="2" xfId="0" applyFont="1" applyFill="1" applyBorder="1" applyAlignment="1">
      <alignment horizontal="center" vertical="center"/>
    </xf>
    <xf numFmtId="0" fontId="9" fillId="0" borderId="5" xfId="0" applyFont="1" applyFill="1" applyBorder="1" applyAlignment="1">
      <alignment horizontal="left" vertical="center"/>
    </xf>
    <xf numFmtId="0" fontId="5" fillId="0"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177" fontId="4" fillId="0" borderId="5" xfId="4" applyNumberFormat="1" applyFont="1" applyFill="1" applyBorder="1" applyAlignment="1">
      <alignment vertical="center" shrinkToFit="1"/>
    </xf>
    <xf numFmtId="0" fontId="44" fillId="0" borderId="0" xfId="0" applyFont="1" applyFill="1">
      <alignment vertical="center"/>
    </xf>
    <xf numFmtId="0" fontId="21" fillId="0" borderId="0" xfId="0" applyFont="1" applyFill="1" applyAlignment="1" applyProtection="1">
      <alignment horizontal="right" vertical="center"/>
    </xf>
    <xf numFmtId="0" fontId="21" fillId="0" borderId="2" xfId="8" applyFont="1" applyFill="1" applyBorder="1" applyAlignment="1">
      <alignment horizontal="centerContinuous" vertical="center"/>
    </xf>
    <xf numFmtId="0" fontId="21" fillId="0" borderId="3" xfId="8" applyFont="1" applyFill="1" applyBorder="1" applyAlignment="1">
      <alignment horizontal="centerContinuous" vertical="center"/>
    </xf>
    <xf numFmtId="0" fontId="21" fillId="0" borderId="1" xfId="0" applyFont="1" applyFill="1" applyBorder="1" applyAlignment="1">
      <alignment horizontal="centerContinuous" vertical="center"/>
    </xf>
    <xf numFmtId="0" fontId="21" fillId="0" borderId="2" xfId="0" applyFont="1" applyFill="1" applyBorder="1" applyAlignment="1">
      <alignment horizontal="centerContinuous" vertical="center"/>
    </xf>
    <xf numFmtId="0" fontId="21" fillId="0" borderId="3" xfId="0" applyFont="1" applyFill="1" applyBorder="1" applyAlignment="1">
      <alignment horizontal="centerContinuous" vertical="center"/>
    </xf>
    <xf numFmtId="0" fontId="21" fillId="0" borderId="1" xfId="8" applyFont="1" applyFill="1" applyBorder="1" applyAlignment="1">
      <alignment horizontal="centerContinuous" vertical="center"/>
    </xf>
    <xf numFmtId="0" fontId="21" fillId="0" borderId="49" xfId="0" applyFont="1" applyFill="1" applyBorder="1" applyAlignment="1">
      <alignment horizontal="centerContinuous" vertical="center"/>
    </xf>
    <xf numFmtId="0" fontId="21" fillId="0" borderId="50" xfId="0" applyFont="1" applyFill="1" applyBorder="1" applyAlignment="1">
      <alignment horizontal="centerContinuous" vertical="center"/>
    </xf>
    <xf numFmtId="0" fontId="21" fillId="0" borderId="51" xfId="0" applyFont="1" applyFill="1" applyBorder="1" applyAlignment="1">
      <alignment horizontal="centerContinuous" vertical="center"/>
    </xf>
    <xf numFmtId="0" fontId="21" fillId="0" borderId="32" xfId="0" applyFont="1" applyFill="1" applyBorder="1" applyAlignment="1">
      <alignment horizontal="centerContinuous" vertical="center"/>
    </xf>
    <xf numFmtId="0" fontId="21" fillId="0" borderId="33" xfId="0" applyFont="1" applyFill="1" applyBorder="1" applyAlignment="1">
      <alignment horizontal="centerContinuous" vertical="center"/>
    </xf>
    <xf numFmtId="0" fontId="21" fillId="0" borderId="34" xfId="0" applyFont="1" applyFill="1" applyBorder="1" applyAlignment="1">
      <alignment horizontal="centerContinuous" vertical="center"/>
    </xf>
    <xf numFmtId="0" fontId="21" fillId="0" borderId="52" xfId="0" applyFont="1" applyFill="1" applyBorder="1" applyAlignment="1">
      <alignment horizontal="centerContinuous" vertical="center"/>
    </xf>
    <xf numFmtId="0" fontId="21" fillId="2" borderId="53" xfId="0" applyFont="1" applyFill="1" applyBorder="1" applyAlignment="1">
      <alignment horizontal="centerContinuous" vertical="center"/>
    </xf>
    <xf numFmtId="0" fontId="21" fillId="0" borderId="53" xfId="0" applyFont="1" applyFill="1" applyBorder="1" applyAlignment="1">
      <alignment horizontal="centerContinuous" vertical="center"/>
    </xf>
    <xf numFmtId="0" fontId="21" fillId="0" borderId="5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8" xfId="0" applyFont="1" applyFill="1" applyBorder="1" applyAlignment="1">
      <alignment horizontal="centerContinuous" vertical="center"/>
    </xf>
    <xf numFmtId="0" fontId="21" fillId="0" borderId="12" xfId="0" applyFont="1" applyFill="1" applyBorder="1" applyAlignment="1">
      <alignment horizontal="centerContinuous" vertical="center"/>
    </xf>
    <xf numFmtId="0" fontId="46" fillId="0" borderId="1" xfId="8" applyFont="1" applyFill="1" applyBorder="1" applyAlignment="1">
      <alignment horizontal="centerContinuous" vertical="center"/>
    </xf>
    <xf numFmtId="0" fontId="46" fillId="0" borderId="2" xfId="8" applyFont="1" applyFill="1" applyBorder="1" applyAlignment="1">
      <alignment horizontal="centerContinuous" vertical="center"/>
    </xf>
    <xf numFmtId="0" fontId="46" fillId="0" borderId="3" xfId="8" applyFont="1" applyFill="1" applyBorder="1" applyAlignment="1">
      <alignment horizontal="centerContinuous" vertical="center"/>
    </xf>
    <xf numFmtId="0" fontId="9" fillId="0" borderId="2" xfId="0" applyFont="1" applyFill="1" applyBorder="1" applyAlignment="1"/>
    <xf numFmtId="0" fontId="10" fillId="0" borderId="2" xfId="0" applyFont="1" applyFill="1" applyBorder="1" applyAlignment="1">
      <alignment wrapText="1"/>
    </xf>
    <xf numFmtId="179" fontId="4" fillId="0" borderId="0" xfId="0" applyNumberFormat="1" applyFont="1" applyProtection="1">
      <alignment vertical="center"/>
    </xf>
    <xf numFmtId="0" fontId="4" fillId="0" borderId="0" xfId="0" applyFont="1" applyFill="1" applyProtection="1">
      <alignment vertical="center"/>
    </xf>
    <xf numFmtId="0" fontId="21" fillId="3" borderId="0" xfId="0" applyFont="1" applyFill="1" applyAlignment="1" applyProtection="1">
      <alignment vertical="center"/>
    </xf>
    <xf numFmtId="0" fontId="21" fillId="3" borderId="0" xfId="0" applyFont="1" applyFill="1" applyProtection="1">
      <alignment vertical="center"/>
    </xf>
    <xf numFmtId="0" fontId="3" fillId="0" borderId="0" xfId="10" applyFont="1"/>
    <xf numFmtId="0" fontId="16" fillId="0" borderId="0" xfId="10" applyFont="1" applyAlignment="1">
      <alignment vertical="center"/>
    </xf>
    <xf numFmtId="0" fontId="48" fillId="0" borderId="0" xfId="11">
      <alignment vertical="center"/>
    </xf>
    <xf numFmtId="0" fontId="29" fillId="0" borderId="0" xfId="10" applyFont="1" applyAlignment="1">
      <alignment horizontal="center" vertical="center"/>
    </xf>
    <xf numFmtId="0" fontId="29" fillId="0" borderId="0" xfId="10" applyFont="1" applyAlignment="1">
      <alignment horizontal="right" vertical="center"/>
    </xf>
    <xf numFmtId="0" fontId="3" fillId="0" borderId="0" xfId="10" applyFont="1" applyBorder="1" applyAlignment="1">
      <alignment vertical="center"/>
    </xf>
    <xf numFmtId="0" fontId="3" fillId="0" borderId="0" xfId="10" applyFont="1" applyAlignment="1">
      <alignment vertical="center"/>
    </xf>
    <xf numFmtId="0" fontId="3" fillId="0" borderId="74" xfId="10" applyFont="1" applyBorder="1" applyAlignment="1">
      <alignment vertical="center"/>
    </xf>
    <xf numFmtId="0" fontId="3" fillId="0" borderId="75" xfId="10" applyFont="1" applyBorder="1" applyAlignment="1">
      <alignment vertical="center"/>
    </xf>
    <xf numFmtId="0" fontId="3" fillId="0" borderId="27" xfId="10" applyFont="1" applyBorder="1"/>
    <xf numFmtId="0" fontId="3" fillId="0" borderId="27" xfId="10" applyFont="1" applyBorder="1" applyAlignment="1">
      <alignment horizontal="center" vertical="center"/>
    </xf>
    <xf numFmtId="0" fontId="48" fillId="0" borderId="27" xfId="11" applyBorder="1" applyAlignment="1">
      <alignment horizontal="center" vertical="center"/>
    </xf>
    <xf numFmtId="0" fontId="3" fillId="0" borderId="27" xfId="10" applyFont="1" applyBorder="1" applyAlignment="1">
      <alignment horizontal="left" vertical="center" wrapText="1"/>
    </xf>
    <xf numFmtId="0" fontId="48" fillId="0" borderId="0" xfId="11" applyAlignment="1">
      <alignment vertical="center" wrapText="1"/>
    </xf>
    <xf numFmtId="0" fontId="30" fillId="0" borderId="27" xfId="10" applyFont="1" applyBorder="1" applyAlignment="1">
      <alignment horizontal="left" vertical="center" wrapText="1" shrinkToFit="1"/>
    </xf>
    <xf numFmtId="0" fontId="30" fillId="0" borderId="27" xfId="10" applyFont="1" applyBorder="1" applyAlignment="1">
      <alignment vertical="center" wrapText="1" shrinkToFit="1"/>
    </xf>
    <xf numFmtId="0" fontId="3" fillId="3" borderId="27" xfId="10" applyFont="1" applyFill="1" applyBorder="1" applyAlignment="1" applyProtection="1">
      <alignment horizontal="center" vertical="center" wrapText="1"/>
      <protection locked="0"/>
    </xf>
    <xf numFmtId="0" fontId="30" fillId="3" borderId="27" xfId="10" applyFont="1" applyFill="1" applyBorder="1" applyAlignment="1" applyProtection="1">
      <alignment horizontal="center" vertical="center" wrapText="1" shrinkToFit="1"/>
      <protection locked="0"/>
    </xf>
    <xf numFmtId="0" fontId="3" fillId="0" borderId="27" xfId="10" applyFont="1" applyBorder="1" applyAlignment="1">
      <alignment horizontal="center" vertical="center"/>
    </xf>
    <xf numFmtId="0" fontId="3" fillId="0" borderId="27" xfId="10" applyFont="1" applyBorder="1" applyAlignment="1">
      <alignment horizontal="left" vertical="center" wrapText="1"/>
    </xf>
    <xf numFmtId="0" fontId="3" fillId="3" borderId="27" xfId="10" applyFont="1" applyFill="1" applyBorder="1" applyAlignment="1" applyProtection="1">
      <alignment horizontal="center" vertical="center" wrapText="1"/>
      <protection locked="0"/>
    </xf>
    <xf numFmtId="0" fontId="48" fillId="0" borderId="27" xfId="11" applyBorder="1" applyAlignment="1">
      <alignment horizontal="left" vertical="center" wrapText="1"/>
    </xf>
    <xf numFmtId="0" fontId="48" fillId="0" borderId="27" xfId="11" applyBorder="1" applyAlignment="1">
      <alignment horizontal="left" vertical="center"/>
    </xf>
    <xf numFmtId="0" fontId="16" fillId="0" borderId="0" xfId="10" applyFont="1" applyAlignment="1">
      <alignment horizontal="center" vertical="center"/>
    </xf>
    <xf numFmtId="0" fontId="3" fillId="3" borderId="74" xfId="10" applyFont="1" applyFill="1" applyBorder="1" applyAlignment="1" applyProtection="1">
      <alignment horizontal="center" vertical="center" shrinkToFit="1"/>
      <protection locked="0"/>
    </xf>
    <xf numFmtId="0" fontId="48" fillId="0" borderId="27" xfId="11" applyBorder="1" applyAlignment="1">
      <alignment horizontal="center" vertical="center"/>
    </xf>
    <xf numFmtId="0" fontId="21" fillId="2" borderId="0" xfId="0" applyFont="1" applyFill="1" applyAlignment="1">
      <alignment horizontal="center" vertical="center"/>
    </xf>
    <xf numFmtId="0" fontId="4" fillId="3" borderId="27" xfId="0" applyFont="1" applyFill="1" applyBorder="1" applyAlignment="1" applyProtection="1">
      <alignment horizontal="left" vertical="center" shrinkToFit="1"/>
      <protection locked="0"/>
    </xf>
    <xf numFmtId="0" fontId="4" fillId="0" borderId="27" xfId="0" applyFont="1" applyFill="1" applyBorder="1" applyAlignment="1">
      <alignment horizontal="left" vertical="center"/>
    </xf>
    <xf numFmtId="0" fontId="0" fillId="3" borderId="1" xfId="5"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38" fontId="21" fillId="2" borderId="0" xfId="4" applyFont="1" applyFill="1" applyAlignment="1">
      <alignment shrinkToFit="1"/>
    </xf>
    <xf numFmtId="0" fontId="21" fillId="2" borderId="0" xfId="0" applyFont="1" applyFill="1" applyAlignment="1">
      <alignment horizontal="left" vertical="top" wrapText="1"/>
    </xf>
    <xf numFmtId="0" fontId="4" fillId="2" borderId="0" xfId="0" applyFont="1" applyFill="1" applyAlignment="1">
      <alignment horizontal="distributed" vertical="center"/>
    </xf>
    <xf numFmtId="0" fontId="21" fillId="2" borderId="0" xfId="0" applyFont="1" applyFill="1" applyAlignment="1">
      <alignment horizontal="distributed" vertical="center"/>
    </xf>
    <xf numFmtId="0" fontId="21" fillId="3" borderId="0" xfId="0" applyFont="1" applyFill="1" applyAlignment="1" applyProtection="1">
      <alignment horizontal="left" vertical="center"/>
      <protection locked="0"/>
    </xf>
    <xf numFmtId="0" fontId="21" fillId="3" borderId="0" xfId="0" applyFont="1" applyFill="1" applyAlignment="1" applyProtection="1">
      <alignment vertical="center" shrinkToFit="1"/>
      <protection locked="0"/>
    </xf>
    <xf numFmtId="0" fontId="21" fillId="3" borderId="0" xfId="0" applyFont="1" applyFill="1" applyAlignment="1" applyProtection="1">
      <alignment horizontal="left" vertical="center" shrinkToFit="1"/>
      <protection locked="0"/>
    </xf>
    <xf numFmtId="0" fontId="4" fillId="3" borderId="0" xfId="0" applyFont="1" applyFill="1" applyAlignment="1" applyProtection="1">
      <alignment vertical="center" shrinkToFit="1"/>
      <protection locked="0"/>
    </xf>
    <xf numFmtId="0" fontId="21" fillId="3" borderId="0" xfId="0" applyFont="1" applyFill="1" applyAlignment="1" applyProtection="1">
      <alignment vertical="center"/>
      <protection locked="0"/>
    </xf>
    <xf numFmtId="0" fontId="21" fillId="2" borderId="0" xfId="0" applyFont="1" applyFill="1" applyAlignment="1">
      <alignment horizontal="center" vertical="center" shrinkToFit="1"/>
    </xf>
    <xf numFmtId="0" fontId="21" fillId="3" borderId="0" xfId="0" applyFont="1" applyFill="1" applyAlignment="1" applyProtection="1">
      <alignment horizontal="center" vertical="center"/>
      <protection locked="0"/>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8" fillId="0" borderId="27" xfId="0" applyFont="1" applyFill="1" applyBorder="1" applyAlignment="1">
      <alignment horizontal="center" vertical="center" shrinkToFit="1"/>
    </xf>
    <xf numFmtId="0" fontId="9" fillId="0" borderId="2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7" xfId="0" applyFont="1" applyFill="1" applyBorder="1" applyAlignment="1">
      <alignment horizontal="center" vertical="center"/>
    </xf>
    <xf numFmtId="49" fontId="9" fillId="3" borderId="15"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9" fillId="3" borderId="17" xfId="0" applyNumberFormat="1" applyFont="1" applyFill="1" applyBorder="1" applyAlignment="1" applyProtection="1">
      <alignment horizontal="center" vertical="center"/>
      <protection locked="0"/>
    </xf>
    <xf numFmtId="49" fontId="12" fillId="3" borderId="15" xfId="0" applyNumberFormat="1" applyFont="1" applyFill="1" applyBorder="1" applyAlignment="1" applyProtection="1">
      <alignment horizontal="left" vertical="center"/>
      <protection locked="0"/>
    </xf>
    <xf numFmtId="49" fontId="12" fillId="3" borderId="7" xfId="0" applyNumberFormat="1" applyFont="1" applyFill="1" applyBorder="1" applyAlignment="1" applyProtection="1">
      <alignment horizontal="left" vertical="center"/>
      <protection locked="0"/>
    </xf>
    <xf numFmtId="49" fontId="12" fillId="3" borderId="17" xfId="0" applyNumberFormat="1" applyFont="1" applyFill="1" applyBorder="1" applyAlignment="1" applyProtection="1">
      <alignment horizontal="left" vertical="center"/>
      <protection locked="0"/>
    </xf>
    <xf numFmtId="180" fontId="37" fillId="3" borderId="52" xfId="0" applyNumberFormat="1" applyFont="1" applyFill="1" applyBorder="1" applyAlignment="1" applyProtection="1">
      <alignment vertical="center"/>
      <protection locked="0"/>
    </xf>
    <xf numFmtId="180" fontId="37" fillId="3" borderId="53" xfId="0" applyNumberFormat="1" applyFont="1" applyFill="1" applyBorder="1" applyAlignment="1" applyProtection="1">
      <alignment vertical="center"/>
      <protection locked="0"/>
    </xf>
    <xf numFmtId="180" fontId="37" fillId="3" borderId="54" xfId="0" applyNumberFormat="1" applyFont="1" applyFill="1" applyBorder="1" applyAlignment="1" applyProtection="1">
      <alignment vertical="center"/>
      <protection locked="0"/>
    </xf>
    <xf numFmtId="180" fontId="37" fillId="0" borderId="1" xfId="0" applyNumberFormat="1" applyFont="1" applyFill="1" applyBorder="1" applyAlignment="1">
      <alignment vertical="center"/>
    </xf>
    <xf numFmtId="180" fontId="37" fillId="0" borderId="2" xfId="0" applyNumberFormat="1" applyFont="1" applyFill="1" applyBorder="1" applyAlignment="1">
      <alignment vertical="center"/>
    </xf>
    <xf numFmtId="180" fontId="37" fillId="0" borderId="3" xfId="0" applyNumberFormat="1" applyFont="1" applyFill="1" applyBorder="1" applyAlignment="1">
      <alignment vertical="center"/>
    </xf>
    <xf numFmtId="180" fontId="37" fillId="3" borderId="49" xfId="0" applyNumberFormat="1" applyFont="1" applyFill="1" applyBorder="1" applyAlignment="1" applyProtection="1">
      <alignment horizontal="left" vertical="center"/>
      <protection locked="0"/>
    </xf>
    <xf numFmtId="180" fontId="37" fillId="3" borderId="50" xfId="0" applyNumberFormat="1" applyFont="1" applyFill="1" applyBorder="1" applyAlignment="1" applyProtection="1">
      <alignment horizontal="left" vertical="center"/>
      <protection locked="0"/>
    </xf>
    <xf numFmtId="180" fontId="37" fillId="3" borderId="51" xfId="0" applyNumberFormat="1" applyFont="1" applyFill="1" applyBorder="1" applyAlignment="1" applyProtection="1">
      <alignment horizontal="left" vertical="center"/>
      <protection locked="0"/>
    </xf>
    <xf numFmtId="180" fontId="21" fillId="0" borderId="32" xfId="0" applyNumberFormat="1" applyFont="1" applyFill="1" applyBorder="1" applyAlignment="1">
      <alignment horizontal="center" vertical="center"/>
    </xf>
    <xf numFmtId="180" fontId="21" fillId="0" borderId="33" xfId="0" applyNumberFormat="1" applyFont="1" applyFill="1" applyBorder="1" applyAlignment="1">
      <alignment horizontal="center" vertical="center"/>
    </xf>
    <xf numFmtId="180" fontId="21" fillId="0" borderId="34" xfId="0" applyNumberFormat="1" applyFont="1" applyFill="1" applyBorder="1" applyAlignment="1">
      <alignment horizontal="center" vertical="center"/>
    </xf>
    <xf numFmtId="180" fontId="37" fillId="0" borderId="32" xfId="0" applyNumberFormat="1" applyFont="1" applyFill="1" applyBorder="1" applyAlignment="1">
      <alignment horizontal="left" vertical="center"/>
    </xf>
    <xf numFmtId="180" fontId="37" fillId="0" borderId="33" xfId="0" applyNumberFormat="1" applyFont="1" applyFill="1" applyBorder="1" applyAlignment="1">
      <alignment horizontal="left" vertical="center"/>
    </xf>
    <xf numFmtId="180" fontId="37" fillId="0" borderId="34" xfId="0" applyNumberFormat="1" applyFont="1" applyFill="1" applyBorder="1" applyAlignment="1">
      <alignment horizontal="left" vertical="center"/>
    </xf>
    <xf numFmtId="180" fontId="37" fillId="3" borderId="32" xfId="0" applyNumberFormat="1" applyFont="1" applyFill="1" applyBorder="1" applyAlignment="1" applyProtection="1">
      <alignment horizontal="left" vertical="center"/>
      <protection locked="0"/>
    </xf>
    <xf numFmtId="180" fontId="37" fillId="3" borderId="33" xfId="0" applyNumberFormat="1" applyFont="1" applyFill="1" applyBorder="1" applyAlignment="1" applyProtection="1">
      <alignment horizontal="left" vertical="center"/>
      <protection locked="0"/>
    </xf>
    <xf numFmtId="180" fontId="37" fillId="3" borderId="34" xfId="0" applyNumberFormat="1" applyFont="1" applyFill="1" applyBorder="1" applyAlignment="1" applyProtection="1">
      <alignment horizontal="left" vertical="center"/>
      <protection locked="0"/>
    </xf>
    <xf numFmtId="180" fontId="37" fillId="3" borderId="52" xfId="0" applyNumberFormat="1" applyFont="1" applyFill="1" applyBorder="1" applyAlignment="1" applyProtection="1">
      <alignment horizontal="left" vertical="center"/>
      <protection locked="0"/>
    </xf>
    <xf numFmtId="180" fontId="37" fillId="3" borderId="53" xfId="0" applyNumberFormat="1" applyFont="1" applyFill="1" applyBorder="1" applyAlignment="1" applyProtection="1">
      <alignment horizontal="left" vertical="center"/>
      <protection locked="0"/>
    </xf>
    <xf numFmtId="180" fontId="37" fillId="3" borderId="54" xfId="0" applyNumberFormat="1" applyFont="1" applyFill="1" applyBorder="1" applyAlignment="1" applyProtection="1">
      <alignment horizontal="left" vertical="center"/>
      <protection locked="0"/>
    </xf>
    <xf numFmtId="180" fontId="37" fillId="0" borderId="1" xfId="0" applyNumberFormat="1" applyFont="1" applyFill="1" applyBorder="1" applyAlignment="1">
      <alignment horizontal="left" vertical="center"/>
    </xf>
    <xf numFmtId="180" fontId="37" fillId="0" borderId="2" xfId="0" applyNumberFormat="1" applyFont="1" applyFill="1" applyBorder="1" applyAlignment="1">
      <alignment horizontal="left" vertical="center"/>
    </xf>
    <xf numFmtId="180" fontId="37" fillId="0" borderId="3" xfId="0" applyNumberFormat="1" applyFont="1" applyFill="1" applyBorder="1" applyAlignment="1">
      <alignment horizontal="left" vertical="center"/>
    </xf>
    <xf numFmtId="0" fontId="5" fillId="0" borderId="0" xfId="0" applyFont="1" applyFill="1" applyBorder="1" applyAlignment="1" applyProtection="1">
      <alignment horizontal="center" vertical="top" shrinkToFit="1"/>
    </xf>
    <xf numFmtId="0" fontId="5" fillId="0" borderId="2" xfId="0" applyFont="1" applyFill="1" applyBorder="1" applyAlignment="1" applyProtection="1">
      <alignment horizontal="center" vertical="center" shrinkToFit="1"/>
    </xf>
    <xf numFmtId="180" fontId="37" fillId="3" borderId="49" xfId="0" applyNumberFormat="1" applyFont="1" applyFill="1" applyBorder="1" applyAlignment="1" applyProtection="1">
      <alignment vertical="center"/>
      <protection locked="0"/>
    </xf>
    <xf numFmtId="180" fontId="37" fillId="3" borderId="50" xfId="0" applyNumberFormat="1" applyFont="1" applyFill="1" applyBorder="1" applyAlignment="1" applyProtection="1">
      <alignment vertical="center"/>
      <protection locked="0"/>
    </xf>
    <xf numFmtId="180" fontId="37" fillId="3" borderId="51" xfId="0" applyNumberFormat="1" applyFont="1" applyFill="1" applyBorder="1" applyAlignment="1" applyProtection="1">
      <alignment vertical="center"/>
      <protection locked="0"/>
    </xf>
    <xf numFmtId="180" fontId="37" fillId="0" borderId="55" xfId="0" applyNumberFormat="1" applyFont="1" applyFill="1" applyBorder="1" applyAlignment="1">
      <alignment vertical="center"/>
    </xf>
    <xf numFmtId="180" fontId="37" fillId="0" borderId="56" xfId="0" applyNumberFormat="1" applyFont="1" applyFill="1" applyBorder="1" applyAlignment="1">
      <alignment vertical="center"/>
    </xf>
    <xf numFmtId="180" fontId="37" fillId="0" borderId="57" xfId="0" applyNumberFormat="1" applyFont="1" applyFill="1" applyBorder="1" applyAlignment="1">
      <alignment vertical="center"/>
    </xf>
    <xf numFmtId="180" fontId="37" fillId="0" borderId="32" xfId="0" applyNumberFormat="1" applyFont="1" applyFill="1" applyBorder="1" applyAlignment="1">
      <alignment vertical="center"/>
    </xf>
    <xf numFmtId="180" fontId="37" fillId="0" borderId="33" xfId="0" applyNumberFormat="1" applyFont="1" applyFill="1" applyBorder="1" applyAlignment="1">
      <alignment vertical="center"/>
    </xf>
    <xf numFmtId="180" fontId="37" fillId="0" borderId="34" xfId="0" applyNumberFormat="1" applyFont="1" applyFill="1" applyBorder="1" applyAlignment="1">
      <alignment vertical="center"/>
    </xf>
    <xf numFmtId="180" fontId="37" fillId="3" borderId="32" xfId="0" applyNumberFormat="1" applyFont="1" applyFill="1" applyBorder="1" applyAlignment="1" applyProtection="1">
      <alignment vertical="center"/>
      <protection locked="0"/>
    </xf>
    <xf numFmtId="180" fontId="37" fillId="3" borderId="33" xfId="0" applyNumberFormat="1" applyFont="1" applyFill="1" applyBorder="1" applyAlignment="1" applyProtection="1">
      <alignment vertical="center"/>
      <protection locked="0"/>
    </xf>
    <xf numFmtId="180" fontId="37" fillId="3" borderId="34" xfId="0" applyNumberFormat="1" applyFont="1" applyFill="1" applyBorder="1" applyAlignment="1" applyProtection="1">
      <alignment vertical="center"/>
      <protection locked="0"/>
    </xf>
    <xf numFmtId="38" fontId="21" fillId="0" borderId="4" xfId="7" applyFont="1" applyFill="1" applyBorder="1" applyAlignment="1">
      <alignment horizontal="center" vertical="center" wrapText="1"/>
    </xf>
    <xf numFmtId="38" fontId="21" fillId="0" borderId="5" xfId="7" applyFont="1" applyFill="1" applyBorder="1" applyAlignment="1">
      <alignment horizontal="center" vertical="center" wrapText="1"/>
    </xf>
    <xf numFmtId="38" fontId="21" fillId="0" borderId="6" xfId="7" applyFont="1" applyFill="1" applyBorder="1" applyAlignment="1">
      <alignment horizontal="center" vertical="center" wrapText="1"/>
    </xf>
    <xf numFmtId="38" fontId="21" fillId="0" borderId="11" xfId="7" applyFont="1" applyFill="1" applyBorder="1" applyAlignment="1">
      <alignment horizontal="center" vertical="center" wrapText="1"/>
    </xf>
    <xf numFmtId="38" fontId="21" fillId="0" borderId="8" xfId="7" applyFont="1" applyFill="1" applyBorder="1" applyAlignment="1">
      <alignment horizontal="center" vertical="center" wrapText="1"/>
    </xf>
    <xf numFmtId="38" fontId="21" fillId="0" borderId="12" xfId="7" applyFont="1" applyFill="1" applyBorder="1" applyAlignment="1">
      <alignment horizontal="center" vertical="center" wrapText="1"/>
    </xf>
    <xf numFmtId="177" fontId="37" fillId="0" borderId="1" xfId="7" applyNumberFormat="1" applyFont="1" applyFill="1" applyBorder="1" applyAlignment="1">
      <alignment vertical="center"/>
    </xf>
    <xf numFmtId="177" fontId="37" fillId="0" borderId="2" xfId="7" applyNumberFormat="1" applyFont="1" applyFill="1" applyBorder="1" applyAlignment="1">
      <alignment vertical="center"/>
    </xf>
    <xf numFmtId="0" fontId="21" fillId="0" borderId="4" xfId="8" applyFont="1" applyFill="1" applyBorder="1" applyAlignment="1">
      <alignment horizontal="center" vertical="center" wrapText="1"/>
    </xf>
    <xf numFmtId="0" fontId="21" fillId="0" borderId="5" xfId="8" applyFont="1" applyFill="1" applyBorder="1" applyAlignment="1">
      <alignment horizontal="center" vertical="center" wrapText="1"/>
    </xf>
    <xf numFmtId="0" fontId="21" fillId="0" borderId="6" xfId="8" applyFont="1" applyFill="1" applyBorder="1" applyAlignment="1">
      <alignment horizontal="center" vertical="center" wrapText="1"/>
    </xf>
    <xf numFmtId="0" fontId="21" fillId="0" borderId="11"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4" fillId="0" borderId="4" xfId="8" applyFont="1" applyFill="1" applyBorder="1" applyAlignment="1">
      <alignment horizontal="left" vertical="center" wrapText="1"/>
    </xf>
    <xf numFmtId="0" fontId="4" fillId="0" borderId="5"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32" xfId="8" applyFont="1" applyFill="1" applyBorder="1" applyAlignment="1">
      <alignment horizontal="left" vertical="center" wrapText="1"/>
    </xf>
    <xf numFmtId="0" fontId="4" fillId="0" borderId="33" xfId="8" applyFont="1" applyFill="1" applyBorder="1" applyAlignment="1">
      <alignment horizontal="left" vertical="center" wrapText="1"/>
    </xf>
    <xf numFmtId="0" fontId="4" fillId="0" borderId="11" xfId="8" applyFont="1" applyFill="1" applyBorder="1" applyAlignment="1">
      <alignment horizontal="left" vertical="center" wrapText="1"/>
    </xf>
    <xf numFmtId="0" fontId="4" fillId="0" borderId="8" xfId="8" applyFont="1" applyFill="1" applyBorder="1" applyAlignment="1">
      <alignment horizontal="left" vertical="center" wrapText="1"/>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3" xfId="8" applyFont="1" applyFill="1" applyBorder="1" applyAlignment="1">
      <alignment horizontal="center" vertical="center"/>
    </xf>
    <xf numFmtId="177" fontId="5" fillId="3" borderId="22" xfId="4" applyNumberFormat="1" applyFont="1" applyFill="1" applyBorder="1" applyAlignment="1" applyProtection="1">
      <alignment vertical="center" shrinkToFit="1"/>
      <protection locked="0"/>
    </xf>
    <xf numFmtId="177" fontId="5" fillId="3" borderId="7" xfId="4" applyNumberFormat="1" applyFont="1" applyFill="1" applyBorder="1" applyAlignment="1" applyProtection="1">
      <alignment vertical="center" shrinkToFit="1"/>
      <protection locked="0"/>
    </xf>
    <xf numFmtId="177" fontId="5" fillId="0" borderId="1" xfId="4" applyNumberFormat="1" applyFont="1" applyFill="1" applyBorder="1" applyAlignment="1">
      <alignment vertical="center" shrinkToFit="1"/>
    </xf>
    <xf numFmtId="177" fontId="5" fillId="0" borderId="2" xfId="4" applyNumberFormat="1" applyFont="1" applyFill="1" applyBorder="1" applyAlignment="1">
      <alignment vertical="center" shrinkToFit="1"/>
    </xf>
    <xf numFmtId="177" fontId="5" fillId="0" borderId="3" xfId="4" applyNumberFormat="1" applyFont="1" applyFill="1" applyBorder="1" applyAlignment="1">
      <alignment vertical="center" shrinkToFit="1"/>
    </xf>
    <xf numFmtId="177" fontId="37" fillId="0" borderId="4" xfId="7" applyNumberFormat="1" applyFont="1" applyFill="1" applyBorder="1" applyAlignment="1" applyProtection="1">
      <alignment vertical="center"/>
    </xf>
    <xf numFmtId="177" fontId="37" fillId="0" borderId="5" xfId="7" applyNumberFormat="1" applyFont="1" applyFill="1" applyBorder="1" applyAlignment="1" applyProtection="1">
      <alignment vertical="center"/>
    </xf>
    <xf numFmtId="177" fontId="37" fillId="0" borderId="6" xfId="7" applyNumberFormat="1" applyFont="1" applyFill="1" applyBorder="1" applyAlignment="1" applyProtection="1">
      <alignment vertical="center"/>
    </xf>
    <xf numFmtId="177" fontId="37" fillId="0" borderId="32" xfId="7" applyNumberFormat="1" applyFont="1" applyFill="1" applyBorder="1" applyAlignment="1" applyProtection="1">
      <alignment vertical="center"/>
    </xf>
    <xf numFmtId="177" fontId="37" fillId="0" borderId="33" xfId="7" applyNumberFormat="1" applyFont="1" applyFill="1" applyBorder="1" applyAlignment="1" applyProtection="1">
      <alignment vertical="center"/>
    </xf>
    <xf numFmtId="177" fontId="37" fillId="0" borderId="34" xfId="7" applyNumberFormat="1" applyFont="1" applyFill="1" applyBorder="1" applyAlignment="1" applyProtection="1">
      <alignment vertical="center"/>
    </xf>
    <xf numFmtId="177" fontId="37" fillId="0" borderId="11" xfId="7" applyNumberFormat="1" applyFont="1" applyFill="1" applyBorder="1" applyAlignment="1" applyProtection="1">
      <alignment vertical="center"/>
    </xf>
    <xf numFmtId="177" fontId="37" fillId="0" borderId="8" xfId="7" applyNumberFormat="1" applyFont="1" applyFill="1" applyBorder="1" applyAlignment="1" applyProtection="1">
      <alignment vertical="center"/>
    </xf>
    <xf numFmtId="177" fontId="37" fillId="0" borderId="12" xfId="7" applyNumberFormat="1" applyFont="1" applyFill="1" applyBorder="1" applyAlignment="1" applyProtection="1">
      <alignment vertical="center"/>
    </xf>
    <xf numFmtId="177" fontId="37" fillId="0" borderId="1" xfId="7" applyNumberFormat="1" applyFont="1" applyFill="1" applyBorder="1" applyAlignment="1" applyProtection="1">
      <alignment vertical="center"/>
    </xf>
    <xf numFmtId="177" fontId="37" fillId="0" borderId="2" xfId="7" applyNumberFormat="1" applyFont="1" applyFill="1" applyBorder="1" applyAlignment="1" applyProtection="1">
      <alignment vertical="center"/>
    </xf>
    <xf numFmtId="177" fontId="37" fillId="0" borderId="3" xfId="7" applyNumberFormat="1" applyFont="1" applyFill="1" applyBorder="1" applyAlignment="1" applyProtection="1">
      <alignment vertical="center"/>
    </xf>
    <xf numFmtId="177" fontId="37" fillId="0" borderId="4" xfId="7" applyNumberFormat="1" applyFont="1" applyFill="1" applyBorder="1" applyAlignment="1">
      <alignment vertical="center"/>
    </xf>
    <xf numFmtId="177" fontId="37" fillId="0" borderId="5" xfId="7" applyNumberFormat="1" applyFont="1" applyFill="1" applyBorder="1" applyAlignment="1">
      <alignment vertical="center"/>
    </xf>
    <xf numFmtId="177" fontId="37" fillId="0" borderId="6" xfId="7" applyNumberFormat="1" applyFont="1" applyFill="1" applyBorder="1" applyAlignment="1">
      <alignment vertical="center"/>
    </xf>
    <xf numFmtId="177" fontId="37" fillId="0" borderId="32" xfId="7" applyNumberFormat="1" applyFont="1" applyFill="1" applyBorder="1" applyAlignment="1">
      <alignment vertical="center"/>
    </xf>
    <xf numFmtId="177" fontId="37" fillId="0" borderId="33" xfId="7" applyNumberFormat="1" applyFont="1" applyFill="1" applyBorder="1" applyAlignment="1">
      <alignment vertical="center"/>
    </xf>
    <xf numFmtId="177" fontId="37" fillId="0" borderId="34" xfId="7" applyNumberFormat="1" applyFont="1" applyFill="1" applyBorder="1" applyAlignment="1">
      <alignment vertical="center"/>
    </xf>
    <xf numFmtId="177" fontId="37" fillId="0" borderId="11" xfId="7" applyNumberFormat="1" applyFont="1" applyFill="1" applyBorder="1" applyAlignment="1">
      <alignment vertical="center"/>
    </xf>
    <xf numFmtId="177" fontId="37" fillId="0" borderId="8" xfId="7" applyNumberFormat="1" applyFont="1" applyFill="1" applyBorder="1" applyAlignment="1">
      <alignment vertical="center"/>
    </xf>
    <xf numFmtId="177" fontId="37" fillId="0" borderId="12" xfId="7" applyNumberFormat="1" applyFont="1" applyFill="1" applyBorder="1" applyAlignment="1">
      <alignment vertical="center"/>
    </xf>
    <xf numFmtId="177" fontId="37" fillId="0" borderId="46" xfId="7" applyNumberFormat="1" applyFont="1" applyFill="1" applyBorder="1" applyAlignment="1">
      <alignment vertical="center"/>
    </xf>
    <xf numFmtId="177" fontId="37" fillId="0" borderId="47" xfId="7" applyNumberFormat="1" applyFont="1" applyFill="1" applyBorder="1" applyAlignment="1">
      <alignment vertical="center"/>
    </xf>
    <xf numFmtId="177" fontId="37" fillId="0" borderId="48" xfId="7" applyNumberFormat="1" applyFont="1" applyFill="1" applyBorder="1" applyAlignment="1">
      <alignment vertical="center"/>
    </xf>
    <xf numFmtId="49" fontId="9" fillId="2" borderId="21" xfId="0" applyNumberFormat="1" applyFont="1" applyFill="1" applyBorder="1" applyAlignment="1">
      <alignment horizontal="left" vertical="center" shrinkToFit="1"/>
    </xf>
    <xf numFmtId="49" fontId="9" fillId="2" borderId="22" xfId="0" applyNumberFormat="1" applyFont="1" applyFill="1" applyBorder="1" applyAlignment="1">
      <alignment horizontal="left" vertical="center" shrinkToFit="1"/>
    </xf>
    <xf numFmtId="49" fontId="9" fillId="2" borderId="23" xfId="0" applyNumberFormat="1" applyFont="1" applyFill="1" applyBorder="1" applyAlignment="1">
      <alignment horizontal="left" vertical="center" shrinkToFit="1"/>
    </xf>
    <xf numFmtId="0" fontId="4" fillId="3" borderId="15"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49" fontId="4" fillId="3" borderId="11"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12" xfId="0" applyNumberFormat="1" applyFont="1" applyFill="1" applyBorder="1" applyAlignment="1" applyProtection="1">
      <alignment horizontal="center" vertical="center" shrinkToFit="1"/>
      <protection locked="0"/>
    </xf>
    <xf numFmtId="0" fontId="5" fillId="3" borderId="1"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176" fontId="5" fillId="0" borderId="4" xfId="0" applyNumberFormat="1" applyFont="1" applyFill="1" applyBorder="1" applyAlignment="1">
      <alignment horizontal="right" vertical="center" shrinkToFit="1"/>
    </xf>
    <xf numFmtId="176" fontId="5" fillId="0" borderId="5" xfId="0" applyNumberFormat="1" applyFont="1" applyFill="1" applyBorder="1" applyAlignment="1">
      <alignment horizontal="right" vertical="center" shrinkToFi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33"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0" xfId="0" applyFont="1" applyFill="1" applyBorder="1" applyAlignment="1">
      <alignment wrapText="1"/>
    </xf>
    <xf numFmtId="0" fontId="9" fillId="0" borderId="10" xfId="0" applyFont="1" applyFill="1" applyBorder="1" applyAlignment="1">
      <alignment wrapText="1"/>
    </xf>
    <xf numFmtId="0" fontId="4" fillId="0" borderId="18" xfId="0" applyFont="1" applyFill="1" applyBorder="1" applyAlignment="1">
      <alignment horizontal="center" vertical="center" textRotation="255" shrinkToFit="1"/>
    </xf>
    <xf numFmtId="0" fontId="4" fillId="0" borderId="19" xfId="0" applyFont="1" applyFill="1" applyBorder="1" applyAlignment="1">
      <alignment horizontal="center" vertical="center" textRotation="255" shrinkToFit="1"/>
    </xf>
    <xf numFmtId="0" fontId="4" fillId="0" borderId="20" xfId="0" applyFont="1" applyFill="1" applyBorder="1" applyAlignment="1">
      <alignment horizontal="center" vertical="center" textRotation="255" shrinkToFit="1"/>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38" fontId="4" fillId="3" borderId="22" xfId="4" applyFont="1" applyFill="1" applyBorder="1" applyAlignment="1" applyProtection="1">
      <alignment vertical="center" shrinkToFit="1"/>
      <protection locked="0"/>
    </xf>
    <xf numFmtId="49" fontId="9" fillId="3" borderId="21" xfId="0" applyNumberFormat="1" applyFont="1" applyFill="1" applyBorder="1" applyAlignment="1" applyProtection="1">
      <alignment horizontal="left" vertical="center"/>
      <protection locked="0"/>
    </xf>
    <xf numFmtId="49" fontId="9" fillId="3" borderId="22" xfId="0" applyNumberFormat="1" applyFont="1" applyFill="1" applyBorder="1" applyAlignment="1" applyProtection="1">
      <alignment horizontal="left" vertical="center"/>
      <protection locked="0"/>
    </xf>
    <xf numFmtId="49" fontId="9" fillId="3" borderId="23" xfId="0" applyNumberFormat="1" applyFont="1" applyFill="1" applyBorder="1" applyAlignment="1" applyProtection="1">
      <alignment horizontal="left" vertical="center"/>
      <protection locked="0"/>
    </xf>
    <xf numFmtId="0" fontId="9" fillId="3" borderId="13" xfId="0" applyFont="1" applyFill="1" applyBorder="1" applyAlignment="1" applyProtection="1">
      <alignment horizontal="left" vertical="center" shrinkToFit="1"/>
      <protection locked="0"/>
    </xf>
    <xf numFmtId="0" fontId="9" fillId="3" borderId="14" xfId="0" applyFont="1" applyFill="1" applyBorder="1" applyAlignment="1" applyProtection="1">
      <alignment horizontal="left" vertical="center" shrinkToFit="1"/>
      <protection locked="0"/>
    </xf>
    <xf numFmtId="0" fontId="9" fillId="3" borderId="16" xfId="0" applyFont="1" applyFill="1" applyBorder="1" applyAlignment="1" applyProtection="1">
      <alignment horizontal="left" vertical="center" shrinkToFit="1"/>
      <protection locked="0"/>
    </xf>
    <xf numFmtId="0" fontId="9" fillId="3" borderId="21" xfId="0" applyFont="1" applyFill="1" applyBorder="1" applyAlignment="1" applyProtection="1">
      <alignment horizontal="left" vertical="center" shrinkToFit="1"/>
      <protection locked="0"/>
    </xf>
    <xf numFmtId="0" fontId="9" fillId="3" borderId="22" xfId="0" applyFont="1" applyFill="1" applyBorder="1" applyAlignment="1" applyProtection="1">
      <alignment horizontal="left" vertical="center" shrinkToFit="1"/>
      <protection locked="0"/>
    </xf>
    <xf numFmtId="0" fontId="9" fillId="3" borderId="23" xfId="0" applyFont="1" applyFill="1" applyBorder="1" applyAlignment="1" applyProtection="1">
      <alignment horizontal="left" vertical="center" shrinkToFit="1"/>
      <protection locked="0"/>
    </xf>
    <xf numFmtId="0" fontId="9" fillId="0" borderId="27" xfId="0" applyFont="1" applyFill="1" applyBorder="1" applyAlignment="1">
      <alignment horizontal="left" vertical="center" shrinkToFit="1"/>
    </xf>
    <xf numFmtId="49" fontId="9" fillId="0" borderId="21" xfId="0" applyNumberFormat="1" applyFont="1" applyFill="1" applyBorder="1" applyAlignment="1" applyProtection="1">
      <alignment horizontal="left" vertical="center"/>
    </xf>
    <xf numFmtId="49" fontId="9" fillId="0" borderId="22" xfId="0" applyNumberFormat="1" applyFont="1" applyFill="1" applyBorder="1" applyAlignment="1" applyProtection="1">
      <alignment horizontal="left" vertical="center"/>
    </xf>
    <xf numFmtId="49" fontId="9" fillId="0" borderId="23" xfId="0" applyNumberFormat="1" applyFont="1" applyFill="1" applyBorder="1" applyAlignment="1" applyProtection="1">
      <alignment horizontal="left" vertical="center"/>
    </xf>
    <xf numFmtId="177" fontId="4" fillId="3" borderId="14" xfId="4" applyNumberFormat="1" applyFont="1" applyFill="1" applyBorder="1" applyAlignment="1" applyProtection="1">
      <alignment vertical="center" shrinkToFit="1"/>
      <protection locked="0"/>
    </xf>
    <xf numFmtId="177" fontId="4" fillId="3" borderId="22" xfId="4" applyNumberFormat="1" applyFont="1" applyFill="1" applyBorder="1" applyAlignment="1" applyProtection="1">
      <alignment vertical="center" shrinkToFit="1"/>
      <protection locked="0"/>
    </xf>
    <xf numFmtId="177" fontId="4" fillId="0" borderId="1" xfId="4" applyNumberFormat="1" applyFont="1" applyFill="1" applyBorder="1" applyAlignment="1" applyProtection="1">
      <alignment vertical="center" shrinkToFit="1"/>
    </xf>
    <xf numFmtId="177" fontId="4" fillId="0" borderId="2" xfId="4" applyNumberFormat="1" applyFont="1" applyFill="1" applyBorder="1" applyAlignment="1" applyProtection="1">
      <alignment vertical="center" shrinkToFit="1"/>
    </xf>
    <xf numFmtId="177" fontId="4" fillId="0" borderId="3" xfId="4" applyNumberFormat="1" applyFont="1" applyFill="1" applyBorder="1" applyAlignment="1" applyProtection="1">
      <alignment vertical="center" shrinkToFit="1"/>
    </xf>
    <xf numFmtId="177" fontId="4" fillId="0" borderId="1" xfId="4" applyNumberFormat="1" applyFont="1" applyFill="1" applyBorder="1" applyAlignment="1">
      <alignment vertical="center" shrinkToFit="1"/>
    </xf>
    <xf numFmtId="177" fontId="4" fillId="0" borderId="2" xfId="4" applyNumberFormat="1" applyFont="1" applyFill="1" applyBorder="1" applyAlignment="1">
      <alignment vertical="center" shrinkToFit="1"/>
    </xf>
    <xf numFmtId="177" fontId="4" fillId="0" borderId="3" xfId="4" applyNumberFormat="1" applyFont="1" applyFill="1" applyBorder="1" applyAlignment="1">
      <alignment vertical="center" shrinkToFit="1"/>
    </xf>
    <xf numFmtId="177" fontId="4" fillId="0" borderId="5" xfId="4" applyNumberFormat="1" applyFont="1" applyFill="1" applyBorder="1" applyAlignment="1" applyProtection="1">
      <alignment vertical="center" shrinkToFit="1"/>
    </xf>
    <xf numFmtId="0" fontId="4" fillId="3" borderId="13"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177" fontId="4" fillId="3" borderId="1" xfId="4" applyNumberFormat="1" applyFont="1" applyFill="1" applyBorder="1" applyAlignment="1" applyProtection="1">
      <alignment vertical="center" shrinkToFit="1"/>
      <protection locked="0"/>
    </xf>
    <xf numFmtId="177" fontId="4" fillId="3" borderId="2" xfId="4" applyNumberFormat="1" applyFont="1" applyFill="1" applyBorder="1" applyAlignment="1" applyProtection="1">
      <alignment vertical="center" shrinkToFit="1"/>
      <protection locked="0"/>
    </xf>
    <xf numFmtId="177" fontId="4" fillId="3" borderId="3" xfId="4" applyNumberFormat="1" applyFont="1" applyFill="1" applyBorder="1" applyAlignment="1" applyProtection="1">
      <alignment vertical="center" shrinkToFit="1"/>
      <protection locked="0"/>
    </xf>
    <xf numFmtId="180" fontId="4" fillId="0" borderId="15" xfId="4" applyNumberFormat="1" applyFont="1" applyFill="1" applyBorder="1" applyAlignment="1" applyProtection="1">
      <alignment horizontal="right" vertical="center" shrinkToFit="1"/>
    </xf>
    <xf numFmtId="180" fontId="4" fillId="0" borderId="7" xfId="4" applyNumberFormat="1" applyFont="1" applyFill="1" applyBorder="1" applyAlignment="1" applyProtection="1">
      <alignment horizontal="right" vertical="center" shrinkToFit="1"/>
    </xf>
    <xf numFmtId="180" fontId="4" fillId="0" borderId="17" xfId="4" applyNumberFormat="1" applyFont="1" applyFill="1" applyBorder="1" applyAlignment="1" applyProtection="1">
      <alignment horizontal="right" vertical="center" shrinkToFit="1"/>
    </xf>
    <xf numFmtId="0" fontId="5" fillId="0" borderId="8" xfId="0" applyFont="1" applyFill="1" applyBorder="1" applyAlignment="1">
      <alignment horizontal="center" vertical="center"/>
    </xf>
    <xf numFmtId="38" fontId="4" fillId="0" borderId="8" xfId="4" applyFont="1" applyFill="1" applyBorder="1" applyAlignment="1">
      <alignment horizontal="right"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shrinkToFit="1"/>
      <protection locked="0"/>
    </xf>
    <xf numFmtId="0" fontId="9" fillId="3" borderId="7" xfId="0" applyFont="1" applyFill="1" applyBorder="1" applyAlignment="1" applyProtection="1">
      <alignment horizontal="left" vertical="center" shrinkToFit="1"/>
      <protection locked="0"/>
    </xf>
    <xf numFmtId="0" fontId="9" fillId="3" borderId="17" xfId="0" applyFont="1" applyFill="1" applyBorder="1" applyAlignment="1" applyProtection="1">
      <alignment horizontal="left" vertical="center" shrinkToFit="1"/>
      <protection locked="0"/>
    </xf>
    <xf numFmtId="180" fontId="4" fillId="3" borderId="21" xfId="4" applyNumberFormat="1" applyFont="1" applyFill="1" applyBorder="1" applyAlignment="1" applyProtection="1">
      <alignment horizontal="right" vertical="center" shrinkToFit="1"/>
      <protection locked="0"/>
    </xf>
    <xf numFmtId="180" fontId="4" fillId="3" borderId="22" xfId="4" applyNumberFormat="1" applyFont="1" applyFill="1" applyBorder="1" applyAlignment="1" applyProtection="1">
      <alignment horizontal="right" vertical="center" shrinkToFit="1"/>
      <protection locked="0"/>
    </xf>
    <xf numFmtId="180" fontId="4" fillId="3" borderId="23" xfId="4" applyNumberFormat="1" applyFont="1" applyFill="1" applyBorder="1" applyAlignment="1" applyProtection="1">
      <alignment horizontal="right" vertical="center" shrinkToFit="1"/>
      <protection locked="0"/>
    </xf>
    <xf numFmtId="180" fontId="4" fillId="2" borderId="71" xfId="4" applyNumberFormat="1" applyFont="1" applyFill="1" applyBorder="1" applyAlignment="1" applyProtection="1">
      <alignment horizontal="right" vertical="center" shrinkToFit="1"/>
    </xf>
    <xf numFmtId="180" fontId="4" fillId="2" borderId="72" xfId="4" applyNumberFormat="1" applyFont="1" applyFill="1" applyBorder="1" applyAlignment="1" applyProtection="1">
      <alignment horizontal="right" vertical="center" shrinkToFit="1"/>
    </xf>
    <xf numFmtId="180" fontId="4" fillId="2" borderId="73" xfId="4" applyNumberFormat="1" applyFont="1" applyFill="1" applyBorder="1" applyAlignment="1" applyProtection="1">
      <alignment horizontal="right" vertical="center" shrinkToFit="1"/>
    </xf>
    <xf numFmtId="180" fontId="4" fillId="3" borderId="15" xfId="4" applyNumberFormat="1" applyFont="1" applyFill="1" applyBorder="1" applyAlignment="1" applyProtection="1">
      <alignment horizontal="right" vertical="center" shrinkToFit="1"/>
      <protection locked="0"/>
    </xf>
    <xf numFmtId="180" fontId="4" fillId="3" borderId="7" xfId="4" applyNumberFormat="1" applyFont="1" applyFill="1" applyBorder="1" applyAlignment="1" applyProtection="1">
      <alignment horizontal="right" vertical="center" shrinkToFit="1"/>
      <protection locked="0"/>
    </xf>
    <xf numFmtId="180" fontId="4" fillId="3" borderId="17" xfId="4" applyNumberFormat="1" applyFont="1" applyFill="1" applyBorder="1" applyAlignment="1" applyProtection="1">
      <alignment horizontal="right" vertical="center" shrinkToFit="1"/>
      <protection locked="0"/>
    </xf>
    <xf numFmtId="0" fontId="9" fillId="0" borderId="22" xfId="0" applyFont="1" applyFill="1" applyBorder="1" applyAlignment="1" applyProtection="1">
      <alignment horizontal="left" vertical="center" shrinkToFit="1"/>
    </xf>
    <xf numFmtId="0" fontId="9" fillId="0" borderId="23" xfId="0" applyFont="1" applyFill="1" applyBorder="1" applyAlignment="1" applyProtection="1">
      <alignment horizontal="left" vertical="center" shrinkToFit="1"/>
    </xf>
    <xf numFmtId="38" fontId="5" fillId="0" borderId="2" xfId="4" applyFont="1" applyFill="1" applyBorder="1" applyAlignment="1">
      <alignmen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180" fontId="4" fillId="3" borderId="65" xfId="4" applyNumberFormat="1" applyFont="1" applyFill="1" applyBorder="1" applyAlignment="1" applyProtection="1">
      <alignment horizontal="right" vertical="center" shrinkToFit="1"/>
      <protection locked="0"/>
    </xf>
    <xf numFmtId="180" fontId="4" fillId="3" borderId="66" xfId="4" applyNumberFormat="1" applyFont="1" applyFill="1" applyBorder="1" applyAlignment="1" applyProtection="1">
      <alignment horizontal="right" vertical="center" shrinkToFit="1"/>
      <protection locked="0"/>
    </xf>
    <xf numFmtId="180" fontId="4" fillId="3" borderId="67" xfId="4" applyNumberFormat="1" applyFont="1" applyFill="1" applyBorder="1" applyAlignment="1" applyProtection="1">
      <alignment horizontal="right" vertical="center" shrinkToFit="1"/>
      <protection locked="0"/>
    </xf>
    <xf numFmtId="177" fontId="4" fillId="3" borderId="13" xfId="4" applyNumberFormat="1" applyFont="1" applyFill="1" applyBorder="1" applyAlignment="1" applyProtection="1">
      <alignment horizontal="center" vertical="center" shrinkToFit="1"/>
      <protection locked="0"/>
    </xf>
    <xf numFmtId="177" fontId="4" fillId="3" borderId="14" xfId="4" applyNumberFormat="1" applyFont="1" applyFill="1" applyBorder="1" applyAlignment="1" applyProtection="1">
      <alignment horizontal="center" vertical="center" shrinkToFit="1"/>
      <protection locked="0"/>
    </xf>
    <xf numFmtId="177" fontId="4" fillId="3" borderId="16" xfId="4" applyNumberFormat="1" applyFont="1" applyFill="1" applyBorder="1" applyAlignment="1" applyProtection="1">
      <alignment horizontal="center" vertical="center" shrinkToFit="1"/>
      <protection locked="0"/>
    </xf>
    <xf numFmtId="177" fontId="4" fillId="3" borderId="15" xfId="4" applyNumberFormat="1" applyFont="1" applyFill="1" applyBorder="1" applyAlignment="1" applyProtection="1">
      <alignment horizontal="center" vertical="center" shrinkToFit="1"/>
      <protection locked="0"/>
    </xf>
    <xf numFmtId="177" fontId="4" fillId="3" borderId="7" xfId="4" applyNumberFormat="1" applyFont="1" applyFill="1" applyBorder="1" applyAlignment="1" applyProtection="1">
      <alignment horizontal="center" vertical="center" shrinkToFit="1"/>
      <protection locked="0"/>
    </xf>
    <xf numFmtId="177" fontId="4" fillId="3" borderId="17" xfId="4" applyNumberFormat="1" applyFont="1" applyFill="1" applyBorder="1" applyAlignment="1" applyProtection="1">
      <alignment horizontal="center" vertical="center" shrinkToFit="1"/>
      <protection locked="0"/>
    </xf>
    <xf numFmtId="180" fontId="4" fillId="0" borderId="1" xfId="4" applyNumberFormat="1" applyFont="1" applyFill="1" applyBorder="1" applyAlignment="1" applyProtection="1">
      <alignment horizontal="right" vertical="center" shrinkToFit="1"/>
    </xf>
    <xf numFmtId="180" fontId="4" fillId="0" borderId="2" xfId="4" applyNumberFormat="1" applyFont="1" applyFill="1" applyBorder="1" applyAlignment="1" applyProtection="1">
      <alignment horizontal="right" vertical="center" shrinkToFit="1"/>
    </xf>
    <xf numFmtId="180" fontId="4" fillId="0" borderId="3" xfId="4" applyNumberFormat="1" applyFont="1" applyFill="1" applyBorder="1" applyAlignment="1" applyProtection="1">
      <alignment horizontal="right" vertical="center" shrinkToFit="1"/>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3" borderId="1" xfId="0" applyFont="1" applyFill="1" applyBorder="1" applyAlignment="1" applyProtection="1">
      <alignment vertical="center" shrinkToFit="1"/>
      <protection locked="0"/>
    </xf>
    <xf numFmtId="0" fontId="4" fillId="3" borderId="2"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8" xfId="0" applyFont="1" applyFill="1" applyBorder="1" applyAlignment="1" applyProtection="1">
      <alignment horizontal="center" vertical="center" shrinkToFit="1"/>
      <protection locked="0"/>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49" fontId="4" fillId="3" borderId="5" xfId="0" applyNumberFormat="1" applyFont="1" applyFill="1" applyBorder="1" applyAlignment="1" applyProtection="1">
      <alignment horizontal="center" vertical="center" shrinkToFit="1"/>
      <protection locked="0"/>
    </xf>
    <xf numFmtId="0" fontId="4" fillId="3" borderId="11" xfId="0" applyFont="1" applyFill="1" applyBorder="1" applyAlignment="1" applyProtection="1">
      <alignment vertical="center" shrinkToFit="1"/>
      <protection locked="0"/>
    </xf>
    <xf numFmtId="0" fontId="4" fillId="3" borderId="8" xfId="0" applyFont="1" applyFill="1" applyBorder="1" applyAlignment="1" applyProtection="1">
      <alignment vertical="center" shrinkToFit="1"/>
      <protection locked="0"/>
    </xf>
    <xf numFmtId="0" fontId="4" fillId="3" borderId="12" xfId="0" applyFont="1" applyFill="1" applyBorder="1" applyAlignment="1" applyProtection="1">
      <alignment vertical="center" shrinkToFit="1"/>
      <protection locked="0"/>
    </xf>
    <xf numFmtId="178" fontId="5" fillId="0" borderId="4" xfId="0" applyNumberFormat="1" applyFont="1" applyFill="1" applyBorder="1" applyAlignment="1">
      <alignment horizontal="right" vertical="center" shrinkToFit="1"/>
    </xf>
    <xf numFmtId="178" fontId="5" fillId="0" borderId="5" xfId="0" applyNumberFormat="1" applyFont="1" applyFill="1" applyBorder="1" applyAlignment="1">
      <alignment horizontal="right" vertical="center" shrinkToFit="1"/>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2" fillId="0" borderId="1" xfId="0" applyFont="1" applyFill="1" applyBorder="1" applyAlignment="1">
      <alignment vertical="center" shrinkToFit="1"/>
    </xf>
    <xf numFmtId="0" fontId="12" fillId="0" borderId="2" xfId="0" applyFont="1" applyFill="1" applyBorder="1" applyAlignment="1">
      <alignment vertical="center" shrinkToFit="1"/>
    </xf>
    <xf numFmtId="0" fontId="12" fillId="0" borderId="3" xfId="0" applyFont="1" applyFill="1" applyBorder="1" applyAlignment="1">
      <alignment vertical="center" shrinkToFit="1"/>
    </xf>
    <xf numFmtId="177" fontId="4" fillId="0" borderId="15" xfId="4" applyNumberFormat="1" applyFont="1" applyFill="1" applyBorder="1" applyAlignment="1" applyProtection="1">
      <alignment vertical="center" shrinkToFit="1"/>
    </xf>
    <xf numFmtId="177" fontId="4" fillId="0" borderId="7" xfId="4" applyNumberFormat="1" applyFont="1" applyFill="1" applyBorder="1" applyAlignment="1" applyProtection="1">
      <alignment vertical="center" shrinkToFit="1"/>
    </xf>
    <xf numFmtId="177" fontId="4" fillId="0" borderId="17" xfId="4" applyNumberFormat="1" applyFont="1" applyFill="1" applyBorder="1" applyAlignment="1" applyProtection="1">
      <alignment vertical="center" shrinkToFit="1"/>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5" fillId="0" borderId="12" xfId="0" applyFont="1" applyFill="1" applyBorder="1" applyAlignment="1">
      <alignment horizontal="center" vertical="center"/>
    </xf>
    <xf numFmtId="178" fontId="5" fillId="0" borderId="4" xfId="0" applyNumberFormat="1" applyFont="1" applyFill="1" applyBorder="1" applyAlignment="1">
      <alignment horizontal="center" vertical="center" shrinkToFit="1"/>
    </xf>
    <xf numFmtId="178" fontId="5" fillId="0" borderId="5" xfId="0" applyNumberFormat="1" applyFont="1" applyFill="1" applyBorder="1" applyAlignment="1">
      <alignment horizontal="center" vertical="center" shrinkToFit="1"/>
    </xf>
    <xf numFmtId="38" fontId="4" fillId="0" borderId="68" xfId="4" applyFont="1" applyFill="1" applyBorder="1" applyAlignment="1" applyProtection="1">
      <alignment horizontal="right" vertical="center" shrinkToFit="1"/>
    </xf>
    <xf numFmtId="38" fontId="4" fillId="0" borderId="69" xfId="4" applyFont="1" applyFill="1" applyBorder="1" applyAlignment="1" applyProtection="1">
      <alignment horizontal="right" vertical="center" shrinkToFit="1"/>
    </xf>
    <xf numFmtId="38" fontId="4" fillId="0" borderId="70" xfId="4" applyFont="1" applyFill="1" applyBorder="1" applyAlignment="1" applyProtection="1">
      <alignment horizontal="right" vertical="center" shrinkToFi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38" fontId="4" fillId="3" borderId="14" xfId="4" applyFont="1" applyFill="1" applyBorder="1" applyAlignment="1" applyProtection="1">
      <alignment vertical="center" shrinkToFit="1"/>
      <protection locked="0"/>
    </xf>
    <xf numFmtId="0" fontId="4" fillId="0" borderId="58" xfId="8" applyFont="1" applyFill="1" applyBorder="1" applyAlignment="1">
      <alignment horizontal="left" vertical="center" wrapText="1"/>
    </xf>
    <xf numFmtId="0" fontId="4" fillId="0" borderId="59" xfId="8" applyFont="1" applyFill="1" applyBorder="1" applyAlignment="1">
      <alignment horizontal="left" vertical="center" wrapText="1"/>
    </xf>
    <xf numFmtId="0" fontId="4" fillId="0" borderId="60" xfId="8" applyFont="1" applyFill="1" applyBorder="1" applyAlignment="1">
      <alignment horizontal="left" vertical="center" wrapText="1"/>
    </xf>
    <xf numFmtId="177" fontId="37" fillId="0" borderId="58" xfId="7" applyNumberFormat="1" applyFont="1" applyFill="1" applyBorder="1" applyAlignment="1">
      <alignment vertical="center"/>
    </xf>
    <xf numFmtId="177" fontId="37" fillId="0" borderId="59" xfId="7" applyNumberFormat="1" applyFont="1" applyFill="1" applyBorder="1" applyAlignment="1">
      <alignment vertical="center"/>
    </xf>
    <xf numFmtId="177" fontId="37" fillId="0" borderId="60" xfId="7" applyNumberFormat="1" applyFont="1" applyFill="1" applyBorder="1" applyAlignment="1">
      <alignment vertical="center"/>
    </xf>
    <xf numFmtId="177" fontId="37" fillId="0" borderId="58" xfId="7" applyNumberFormat="1" applyFont="1" applyFill="1" applyBorder="1" applyAlignment="1" applyProtection="1">
      <alignment vertical="center"/>
    </xf>
    <xf numFmtId="177" fontId="37" fillId="0" borderId="59" xfId="7" applyNumberFormat="1" applyFont="1" applyFill="1" applyBorder="1" applyAlignment="1" applyProtection="1">
      <alignment vertical="center"/>
    </xf>
    <xf numFmtId="177" fontId="37" fillId="0" borderId="60" xfId="7" applyNumberFormat="1" applyFont="1" applyFill="1" applyBorder="1" applyAlignment="1" applyProtection="1">
      <alignment vertical="center"/>
    </xf>
    <xf numFmtId="178" fontId="5" fillId="0" borderId="1" xfId="0" applyNumberFormat="1" applyFont="1" applyFill="1" applyBorder="1" applyAlignment="1">
      <alignment vertical="center" shrinkToFit="1"/>
    </xf>
    <xf numFmtId="178" fontId="5" fillId="0" borderId="2" xfId="0" applyNumberFormat="1" applyFont="1" applyFill="1" applyBorder="1" applyAlignment="1">
      <alignment vertical="center" shrinkToFit="1"/>
    </xf>
    <xf numFmtId="177" fontId="5" fillId="3" borderId="14" xfId="4" applyNumberFormat="1" applyFont="1" applyFill="1" applyBorder="1" applyAlignment="1" applyProtection="1">
      <alignment vertical="center" shrinkToFit="1"/>
      <protection locked="0"/>
    </xf>
    <xf numFmtId="177" fontId="4" fillId="3" borderId="7" xfId="4" applyNumberFormat="1" applyFont="1" applyFill="1" applyBorder="1" applyAlignment="1" applyProtection="1">
      <alignment vertical="center" shrinkToFit="1"/>
      <protection locked="0"/>
    </xf>
    <xf numFmtId="38" fontId="4" fillId="0" borderId="68" xfId="4" applyFont="1" applyFill="1" applyBorder="1" applyAlignment="1" applyProtection="1">
      <alignment vertical="center" shrinkToFit="1"/>
    </xf>
    <xf numFmtId="38" fontId="4" fillId="0" borderId="69" xfId="4" applyFont="1" applyFill="1" applyBorder="1" applyAlignment="1" applyProtection="1">
      <alignment vertical="center" shrinkToFit="1"/>
    </xf>
    <xf numFmtId="38" fontId="4" fillId="0" borderId="70" xfId="4" applyFont="1" applyFill="1" applyBorder="1" applyAlignment="1" applyProtection="1">
      <alignment vertical="center" shrinkToFit="1"/>
    </xf>
    <xf numFmtId="177" fontId="4" fillId="3" borderId="21" xfId="4" applyNumberFormat="1" applyFont="1" applyFill="1" applyBorder="1" applyAlignment="1" applyProtection="1">
      <alignment horizontal="right" vertical="center" shrinkToFit="1"/>
      <protection locked="0"/>
    </xf>
    <xf numFmtId="177" fontId="4" fillId="3" borderId="22" xfId="4" applyNumberFormat="1" applyFont="1" applyFill="1" applyBorder="1" applyAlignment="1" applyProtection="1">
      <alignment horizontal="right" vertical="center" shrinkToFit="1"/>
      <protection locked="0"/>
    </xf>
    <xf numFmtId="177" fontId="4" fillId="3" borderId="23" xfId="4" applyNumberFormat="1" applyFont="1" applyFill="1" applyBorder="1" applyAlignment="1" applyProtection="1">
      <alignment horizontal="right" vertical="center" shrinkToFit="1"/>
      <protection locked="0"/>
    </xf>
    <xf numFmtId="177" fontId="4" fillId="3" borderId="15" xfId="4" applyNumberFormat="1" applyFont="1" applyFill="1" applyBorder="1" applyAlignment="1" applyProtection="1">
      <alignment horizontal="right" vertical="center" shrinkToFit="1"/>
      <protection locked="0"/>
    </xf>
    <xf numFmtId="177" fontId="4" fillId="3" borderId="7" xfId="4" applyNumberFormat="1" applyFont="1" applyFill="1" applyBorder="1" applyAlignment="1" applyProtection="1">
      <alignment horizontal="right" vertical="center" shrinkToFit="1"/>
      <protection locked="0"/>
    </xf>
    <xf numFmtId="177" fontId="4" fillId="3" borderId="17" xfId="4" applyNumberFormat="1" applyFont="1" applyFill="1" applyBorder="1" applyAlignment="1" applyProtection="1">
      <alignment horizontal="right" vertical="center" shrinkToFit="1"/>
      <protection locked="0"/>
    </xf>
    <xf numFmtId="0" fontId="46" fillId="0" borderId="4" xfId="8" applyFont="1" applyFill="1" applyBorder="1" applyAlignment="1">
      <alignment horizontal="center" vertical="center" wrapText="1"/>
    </xf>
    <xf numFmtId="0" fontId="46" fillId="0" borderId="5" xfId="8" applyFont="1" applyFill="1" applyBorder="1" applyAlignment="1">
      <alignment horizontal="center" vertical="center" wrapText="1"/>
    </xf>
    <xf numFmtId="0" fontId="46" fillId="0" borderId="6" xfId="8" applyFont="1" applyFill="1" applyBorder="1" applyAlignment="1">
      <alignment horizontal="center" vertical="center" wrapText="1"/>
    </xf>
    <xf numFmtId="0" fontId="46" fillId="0" borderId="11" xfId="8" applyFont="1" applyFill="1" applyBorder="1" applyAlignment="1">
      <alignment horizontal="center" vertical="center" wrapText="1"/>
    </xf>
    <xf numFmtId="0" fontId="46" fillId="0" borderId="8" xfId="8" applyFont="1" applyFill="1" applyBorder="1" applyAlignment="1">
      <alignment horizontal="center" vertical="center" wrapText="1"/>
    </xf>
    <xf numFmtId="0" fontId="46" fillId="0" borderId="12" xfId="8" applyFont="1" applyFill="1" applyBorder="1" applyAlignment="1">
      <alignment horizontal="center" vertical="center" wrapText="1"/>
    </xf>
    <xf numFmtId="177" fontId="4" fillId="0" borderId="15" xfId="4" applyNumberFormat="1" applyFont="1" applyFill="1" applyBorder="1" applyAlignment="1">
      <alignment vertical="center" shrinkToFit="1"/>
    </xf>
    <xf numFmtId="177" fontId="4" fillId="0" borderId="7" xfId="4" applyNumberFormat="1" applyFont="1" applyFill="1" applyBorder="1" applyAlignment="1">
      <alignment vertical="center" shrinkToFit="1"/>
    </xf>
    <xf numFmtId="177" fontId="4" fillId="0" borderId="17" xfId="4" applyNumberFormat="1" applyFont="1" applyFill="1" applyBorder="1" applyAlignment="1">
      <alignment vertical="center" shrinkToFit="1"/>
    </xf>
    <xf numFmtId="180" fontId="4" fillId="3" borderId="11" xfId="4" applyNumberFormat="1" applyFont="1" applyFill="1" applyBorder="1" applyAlignment="1" applyProtection="1">
      <alignment horizontal="right" vertical="center" shrinkToFit="1"/>
      <protection locked="0"/>
    </xf>
    <xf numFmtId="180" fontId="4" fillId="3" borderId="8" xfId="4" applyNumberFormat="1" applyFont="1" applyFill="1" applyBorder="1" applyAlignment="1" applyProtection="1">
      <alignment horizontal="right" vertical="center" shrinkToFit="1"/>
      <protection locked="0"/>
    </xf>
    <xf numFmtId="180" fontId="4" fillId="3" borderId="12" xfId="4" applyNumberFormat="1" applyFont="1" applyFill="1" applyBorder="1" applyAlignment="1" applyProtection="1">
      <alignment horizontal="right" vertical="center" shrinkToFit="1"/>
      <protection locked="0"/>
    </xf>
    <xf numFmtId="177" fontId="4" fillId="0" borderId="5" xfId="4" applyNumberFormat="1" applyFont="1" applyFill="1" applyBorder="1" applyAlignment="1">
      <alignment vertical="center" shrinkToFit="1"/>
    </xf>
    <xf numFmtId="180" fontId="4" fillId="3" borderId="13" xfId="4" applyNumberFormat="1" applyFont="1" applyFill="1" applyBorder="1" applyAlignment="1" applyProtection="1">
      <alignment horizontal="right" vertical="center" shrinkToFit="1"/>
      <protection locked="0"/>
    </xf>
    <xf numFmtId="180" fontId="4" fillId="3" borderId="14" xfId="4" applyNumberFormat="1" applyFont="1" applyFill="1" applyBorder="1" applyAlignment="1" applyProtection="1">
      <alignment horizontal="right" vertical="center" shrinkToFit="1"/>
      <protection locked="0"/>
    </xf>
    <xf numFmtId="180" fontId="4" fillId="3" borderId="16" xfId="4" applyNumberFormat="1" applyFont="1" applyFill="1" applyBorder="1" applyAlignment="1" applyProtection="1">
      <alignment horizontal="right" vertical="center" shrinkToFit="1"/>
      <protection locked="0"/>
    </xf>
    <xf numFmtId="180" fontId="4" fillId="0" borderId="71" xfId="4" applyNumberFormat="1" applyFont="1" applyFill="1" applyBorder="1" applyAlignment="1" applyProtection="1">
      <alignment horizontal="right" vertical="center" shrinkToFit="1"/>
    </xf>
    <xf numFmtId="180" fontId="4" fillId="0" borderId="72" xfId="4" applyNumberFormat="1" applyFont="1" applyFill="1" applyBorder="1" applyAlignment="1" applyProtection="1">
      <alignment horizontal="right" vertical="center" shrinkToFit="1"/>
    </xf>
    <xf numFmtId="180" fontId="4" fillId="0" borderId="73" xfId="4" applyNumberFormat="1" applyFont="1" applyFill="1" applyBorder="1" applyAlignment="1" applyProtection="1">
      <alignment horizontal="right" vertical="center" shrinkToFit="1"/>
    </xf>
    <xf numFmtId="0" fontId="0" fillId="3" borderId="43"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18"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0" borderId="8" xfId="0" applyFill="1" applyBorder="1" applyAlignment="1" applyProtection="1">
      <alignment vertical="center"/>
    </xf>
    <xf numFmtId="0" fontId="0" fillId="0" borderId="27" xfId="0" applyBorder="1" applyAlignment="1">
      <alignment horizontal="center" vertical="center"/>
    </xf>
    <xf numFmtId="0" fontId="0" fillId="0" borderId="0" xfId="0" applyAlignment="1">
      <alignment horizontal="left" vertical="center" wrapText="1"/>
    </xf>
  </cellXfs>
  <cellStyles count="12">
    <cellStyle name="パーセント 2" xfId="2"/>
    <cellStyle name="ハイパーリンク" xfId="5" builtinId="8"/>
    <cellStyle name="桁区切り" xfId="4" builtinId="6"/>
    <cellStyle name="桁区切り 2" xfId="1"/>
    <cellStyle name="桁区切り 2 2" xfId="7"/>
    <cellStyle name="標準" xfId="0" builtinId="0"/>
    <cellStyle name="標準 2" xfId="3"/>
    <cellStyle name="標準 2 2" xfId="6"/>
    <cellStyle name="標準 2 2 2" xfId="9"/>
    <cellStyle name="標準 2 3" xfId="10"/>
    <cellStyle name="標準 3" xfId="11"/>
    <cellStyle name="標準_２００３年経営革新補助金申請書" xfId="8"/>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checked="Checked" firstButton="1" fmlaLink="$AN$23"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22</xdr:row>
          <xdr:rowOff>0</xdr:rowOff>
        </xdr:from>
        <xdr:to>
          <xdr:col>14</xdr:col>
          <xdr:colOff>152400</xdr:colOff>
          <xdr:row>23</xdr:row>
          <xdr:rowOff>19050</xdr:rowOff>
        </xdr:to>
        <xdr:sp macro="" textlink="">
          <xdr:nvSpPr>
            <xdr:cNvPr id="26633" name="Option Button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消費税を除外した額で申請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228600</xdr:rowOff>
        </xdr:from>
        <xdr:to>
          <xdr:col>28</xdr:col>
          <xdr:colOff>152400</xdr:colOff>
          <xdr:row>23</xdr:row>
          <xdr:rowOff>19050</xdr:rowOff>
        </xdr:to>
        <xdr:sp macro="" textlink="">
          <xdr:nvSpPr>
            <xdr:cNvPr id="26634" name="Option Button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消費税を含む額で申請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209550</xdr:rowOff>
        </xdr:from>
        <xdr:to>
          <xdr:col>4</xdr:col>
          <xdr:colOff>38100</xdr:colOff>
          <xdr:row>31</xdr:row>
          <xdr:rowOff>142875</xdr:rowOff>
        </xdr:to>
        <xdr:sp macro="" textlink="">
          <xdr:nvSpPr>
            <xdr:cNvPr id="26636" name="Group Box 12" hidden="1">
              <a:extLst>
                <a:ext uri="{63B3BB69-23CF-44E3-9099-C40C66FF867C}">
                  <a14:compatExt spid="_x0000_s266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10</xdr:row>
          <xdr:rowOff>171450</xdr:rowOff>
        </xdr:from>
        <xdr:to>
          <xdr:col>5</xdr:col>
          <xdr:colOff>142875</xdr:colOff>
          <xdr:row>10</xdr:row>
          <xdr:rowOff>361950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123825</xdr:rowOff>
        </xdr:from>
        <xdr:to>
          <xdr:col>5</xdr:col>
          <xdr:colOff>152400</xdr:colOff>
          <xdr:row>11</xdr:row>
          <xdr:rowOff>390525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247650</xdr:rowOff>
        </xdr:from>
        <xdr:to>
          <xdr:col>5</xdr:col>
          <xdr:colOff>133350</xdr:colOff>
          <xdr:row>13</xdr:row>
          <xdr:rowOff>28575</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10</xdr:row>
          <xdr:rowOff>171450</xdr:rowOff>
        </xdr:from>
        <xdr:to>
          <xdr:col>5</xdr:col>
          <xdr:colOff>142875</xdr:colOff>
          <xdr:row>10</xdr:row>
          <xdr:rowOff>361950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123825</xdr:rowOff>
        </xdr:from>
        <xdr:to>
          <xdr:col>5</xdr:col>
          <xdr:colOff>152400</xdr:colOff>
          <xdr:row>11</xdr:row>
          <xdr:rowOff>390525</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247650</xdr:rowOff>
        </xdr:from>
        <xdr:to>
          <xdr:col>5</xdr:col>
          <xdr:colOff>133350</xdr:colOff>
          <xdr:row>13</xdr:row>
          <xdr:rowOff>28575</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6"/>
  <sheetViews>
    <sheetView tabSelected="1" zoomScaleNormal="100" workbookViewId="0">
      <selection activeCell="C4" sqref="C4:E4"/>
    </sheetView>
  </sheetViews>
  <sheetFormatPr defaultRowHeight="13.5"/>
  <cols>
    <col min="1" max="1" width="3.875" style="321" customWidth="1"/>
    <col min="2" max="2" width="24.625" style="321" customWidth="1"/>
    <col min="3" max="3" width="9.75" style="321" customWidth="1"/>
    <col min="4" max="4" width="7" style="321" customWidth="1"/>
    <col min="5" max="5" width="5.125" style="321" customWidth="1"/>
    <col min="6" max="256" width="9" style="321"/>
    <col min="257" max="257" width="3.875" style="321" customWidth="1"/>
    <col min="258" max="258" width="24.625" style="321" customWidth="1"/>
    <col min="259" max="259" width="9.75" style="321" customWidth="1"/>
    <col min="260" max="260" width="7" style="321" customWidth="1"/>
    <col min="261" max="261" width="5.125" style="321" customWidth="1"/>
    <col min="262" max="512" width="9" style="321"/>
    <col min="513" max="513" width="3.875" style="321" customWidth="1"/>
    <col min="514" max="514" width="24.625" style="321" customWidth="1"/>
    <col min="515" max="515" width="9.75" style="321" customWidth="1"/>
    <col min="516" max="516" width="7" style="321" customWidth="1"/>
    <col min="517" max="517" width="5.125" style="321" customWidth="1"/>
    <col min="518" max="768" width="9" style="321"/>
    <col min="769" max="769" width="3.875" style="321" customWidth="1"/>
    <col min="770" max="770" width="24.625" style="321" customWidth="1"/>
    <col min="771" max="771" width="9.75" style="321" customWidth="1"/>
    <col min="772" max="772" width="7" style="321" customWidth="1"/>
    <col min="773" max="773" width="5.125" style="321" customWidth="1"/>
    <col min="774" max="1024" width="9" style="321"/>
    <col min="1025" max="1025" width="3.875" style="321" customWidth="1"/>
    <col min="1026" max="1026" width="24.625" style="321" customWidth="1"/>
    <col min="1027" max="1027" width="9.75" style="321" customWidth="1"/>
    <col min="1028" max="1028" width="7" style="321" customWidth="1"/>
    <col min="1029" max="1029" width="5.125" style="321" customWidth="1"/>
    <col min="1030" max="1280" width="9" style="321"/>
    <col min="1281" max="1281" width="3.875" style="321" customWidth="1"/>
    <col min="1282" max="1282" width="24.625" style="321" customWidth="1"/>
    <col min="1283" max="1283" width="9.75" style="321" customWidth="1"/>
    <col min="1284" max="1284" width="7" style="321" customWidth="1"/>
    <col min="1285" max="1285" width="5.125" style="321" customWidth="1"/>
    <col min="1286" max="1536" width="9" style="321"/>
    <col min="1537" max="1537" width="3.875" style="321" customWidth="1"/>
    <col min="1538" max="1538" width="24.625" style="321" customWidth="1"/>
    <col min="1539" max="1539" width="9.75" style="321" customWidth="1"/>
    <col min="1540" max="1540" width="7" style="321" customWidth="1"/>
    <col min="1541" max="1541" width="5.125" style="321" customWidth="1"/>
    <col min="1542" max="1792" width="9" style="321"/>
    <col min="1793" max="1793" width="3.875" style="321" customWidth="1"/>
    <col min="1794" max="1794" width="24.625" style="321" customWidth="1"/>
    <col min="1795" max="1795" width="9.75" style="321" customWidth="1"/>
    <col min="1796" max="1796" width="7" style="321" customWidth="1"/>
    <col min="1797" max="1797" width="5.125" style="321" customWidth="1"/>
    <col min="1798" max="2048" width="9" style="321"/>
    <col min="2049" max="2049" width="3.875" style="321" customWidth="1"/>
    <col min="2050" max="2050" width="24.625" style="321" customWidth="1"/>
    <col min="2051" max="2051" width="9.75" style="321" customWidth="1"/>
    <col min="2052" max="2052" width="7" style="321" customWidth="1"/>
    <col min="2053" max="2053" width="5.125" style="321" customWidth="1"/>
    <col min="2054" max="2304" width="9" style="321"/>
    <col min="2305" max="2305" width="3.875" style="321" customWidth="1"/>
    <col min="2306" max="2306" width="24.625" style="321" customWidth="1"/>
    <col min="2307" max="2307" width="9.75" style="321" customWidth="1"/>
    <col min="2308" max="2308" width="7" style="321" customWidth="1"/>
    <col min="2309" max="2309" width="5.125" style="321" customWidth="1"/>
    <col min="2310" max="2560" width="9" style="321"/>
    <col min="2561" max="2561" width="3.875" style="321" customWidth="1"/>
    <col min="2562" max="2562" width="24.625" style="321" customWidth="1"/>
    <col min="2563" max="2563" width="9.75" style="321" customWidth="1"/>
    <col min="2564" max="2564" width="7" style="321" customWidth="1"/>
    <col min="2565" max="2565" width="5.125" style="321" customWidth="1"/>
    <col min="2566" max="2816" width="9" style="321"/>
    <col min="2817" max="2817" width="3.875" style="321" customWidth="1"/>
    <col min="2818" max="2818" width="24.625" style="321" customWidth="1"/>
    <col min="2819" max="2819" width="9.75" style="321" customWidth="1"/>
    <col min="2820" max="2820" width="7" style="321" customWidth="1"/>
    <col min="2821" max="2821" width="5.125" style="321" customWidth="1"/>
    <col min="2822" max="3072" width="9" style="321"/>
    <col min="3073" max="3073" width="3.875" style="321" customWidth="1"/>
    <col min="3074" max="3074" width="24.625" style="321" customWidth="1"/>
    <col min="3075" max="3075" width="9.75" style="321" customWidth="1"/>
    <col min="3076" max="3076" width="7" style="321" customWidth="1"/>
    <col min="3077" max="3077" width="5.125" style="321" customWidth="1"/>
    <col min="3078" max="3328" width="9" style="321"/>
    <col min="3329" max="3329" width="3.875" style="321" customWidth="1"/>
    <col min="3330" max="3330" width="24.625" style="321" customWidth="1"/>
    <col min="3331" max="3331" width="9.75" style="321" customWidth="1"/>
    <col min="3332" max="3332" width="7" style="321" customWidth="1"/>
    <col min="3333" max="3333" width="5.125" style="321" customWidth="1"/>
    <col min="3334" max="3584" width="9" style="321"/>
    <col min="3585" max="3585" width="3.875" style="321" customWidth="1"/>
    <col min="3586" max="3586" width="24.625" style="321" customWidth="1"/>
    <col min="3587" max="3587" width="9.75" style="321" customWidth="1"/>
    <col min="3588" max="3588" width="7" style="321" customWidth="1"/>
    <col min="3589" max="3589" width="5.125" style="321" customWidth="1"/>
    <col min="3590" max="3840" width="9" style="321"/>
    <col min="3841" max="3841" width="3.875" style="321" customWidth="1"/>
    <col min="3842" max="3842" width="24.625" style="321" customWidth="1"/>
    <col min="3843" max="3843" width="9.75" style="321" customWidth="1"/>
    <col min="3844" max="3844" width="7" style="321" customWidth="1"/>
    <col min="3845" max="3845" width="5.125" style="321" customWidth="1"/>
    <col min="3846" max="4096" width="9" style="321"/>
    <col min="4097" max="4097" width="3.875" style="321" customWidth="1"/>
    <col min="4098" max="4098" width="24.625" style="321" customWidth="1"/>
    <col min="4099" max="4099" width="9.75" style="321" customWidth="1"/>
    <col min="4100" max="4100" width="7" style="321" customWidth="1"/>
    <col min="4101" max="4101" width="5.125" style="321" customWidth="1"/>
    <col min="4102" max="4352" width="9" style="321"/>
    <col min="4353" max="4353" width="3.875" style="321" customWidth="1"/>
    <col min="4354" max="4354" width="24.625" style="321" customWidth="1"/>
    <col min="4355" max="4355" width="9.75" style="321" customWidth="1"/>
    <col min="4356" max="4356" width="7" style="321" customWidth="1"/>
    <col min="4357" max="4357" width="5.125" style="321" customWidth="1"/>
    <col min="4358" max="4608" width="9" style="321"/>
    <col min="4609" max="4609" width="3.875" style="321" customWidth="1"/>
    <col min="4610" max="4610" width="24.625" style="321" customWidth="1"/>
    <col min="4611" max="4611" width="9.75" style="321" customWidth="1"/>
    <col min="4612" max="4612" width="7" style="321" customWidth="1"/>
    <col min="4613" max="4613" width="5.125" style="321" customWidth="1"/>
    <col min="4614" max="4864" width="9" style="321"/>
    <col min="4865" max="4865" width="3.875" style="321" customWidth="1"/>
    <col min="4866" max="4866" width="24.625" style="321" customWidth="1"/>
    <col min="4867" max="4867" width="9.75" style="321" customWidth="1"/>
    <col min="4868" max="4868" width="7" style="321" customWidth="1"/>
    <col min="4869" max="4869" width="5.125" style="321" customWidth="1"/>
    <col min="4870" max="5120" width="9" style="321"/>
    <col min="5121" max="5121" width="3.875" style="321" customWidth="1"/>
    <col min="5122" max="5122" width="24.625" style="321" customWidth="1"/>
    <col min="5123" max="5123" width="9.75" style="321" customWidth="1"/>
    <col min="5124" max="5124" width="7" style="321" customWidth="1"/>
    <col min="5125" max="5125" width="5.125" style="321" customWidth="1"/>
    <col min="5126" max="5376" width="9" style="321"/>
    <col min="5377" max="5377" width="3.875" style="321" customWidth="1"/>
    <col min="5378" max="5378" width="24.625" style="321" customWidth="1"/>
    <col min="5379" max="5379" width="9.75" style="321" customWidth="1"/>
    <col min="5380" max="5380" width="7" style="321" customWidth="1"/>
    <col min="5381" max="5381" width="5.125" style="321" customWidth="1"/>
    <col min="5382" max="5632" width="9" style="321"/>
    <col min="5633" max="5633" width="3.875" style="321" customWidth="1"/>
    <col min="5634" max="5634" width="24.625" style="321" customWidth="1"/>
    <col min="5635" max="5635" width="9.75" style="321" customWidth="1"/>
    <col min="5636" max="5636" width="7" style="321" customWidth="1"/>
    <col min="5637" max="5637" width="5.125" style="321" customWidth="1"/>
    <col min="5638" max="5888" width="9" style="321"/>
    <col min="5889" max="5889" width="3.875" style="321" customWidth="1"/>
    <col min="5890" max="5890" width="24.625" style="321" customWidth="1"/>
    <col min="5891" max="5891" width="9.75" style="321" customWidth="1"/>
    <col min="5892" max="5892" width="7" style="321" customWidth="1"/>
    <col min="5893" max="5893" width="5.125" style="321" customWidth="1"/>
    <col min="5894" max="6144" width="9" style="321"/>
    <col min="6145" max="6145" width="3.875" style="321" customWidth="1"/>
    <col min="6146" max="6146" width="24.625" style="321" customWidth="1"/>
    <col min="6147" max="6147" width="9.75" style="321" customWidth="1"/>
    <col min="6148" max="6148" width="7" style="321" customWidth="1"/>
    <col min="6149" max="6149" width="5.125" style="321" customWidth="1"/>
    <col min="6150" max="6400" width="9" style="321"/>
    <col min="6401" max="6401" width="3.875" style="321" customWidth="1"/>
    <col min="6402" max="6402" width="24.625" style="321" customWidth="1"/>
    <col min="6403" max="6403" width="9.75" style="321" customWidth="1"/>
    <col min="6404" max="6404" width="7" style="321" customWidth="1"/>
    <col min="6405" max="6405" width="5.125" style="321" customWidth="1"/>
    <col min="6406" max="6656" width="9" style="321"/>
    <col min="6657" max="6657" width="3.875" style="321" customWidth="1"/>
    <col min="6658" max="6658" width="24.625" style="321" customWidth="1"/>
    <col min="6659" max="6659" width="9.75" style="321" customWidth="1"/>
    <col min="6660" max="6660" width="7" style="321" customWidth="1"/>
    <col min="6661" max="6661" width="5.125" style="321" customWidth="1"/>
    <col min="6662" max="6912" width="9" style="321"/>
    <col min="6913" max="6913" width="3.875" style="321" customWidth="1"/>
    <col min="6914" max="6914" width="24.625" style="321" customWidth="1"/>
    <col min="6915" max="6915" width="9.75" style="321" customWidth="1"/>
    <col min="6916" max="6916" width="7" style="321" customWidth="1"/>
    <col min="6917" max="6917" width="5.125" style="321" customWidth="1"/>
    <col min="6918" max="7168" width="9" style="321"/>
    <col min="7169" max="7169" width="3.875" style="321" customWidth="1"/>
    <col min="7170" max="7170" width="24.625" style="321" customWidth="1"/>
    <col min="7171" max="7171" width="9.75" style="321" customWidth="1"/>
    <col min="7172" max="7172" width="7" style="321" customWidth="1"/>
    <col min="7173" max="7173" width="5.125" style="321" customWidth="1"/>
    <col min="7174" max="7424" width="9" style="321"/>
    <col min="7425" max="7425" width="3.875" style="321" customWidth="1"/>
    <col min="7426" max="7426" width="24.625" style="321" customWidth="1"/>
    <col min="7427" max="7427" width="9.75" style="321" customWidth="1"/>
    <col min="7428" max="7428" width="7" style="321" customWidth="1"/>
    <col min="7429" max="7429" width="5.125" style="321" customWidth="1"/>
    <col min="7430" max="7680" width="9" style="321"/>
    <col min="7681" max="7681" width="3.875" style="321" customWidth="1"/>
    <col min="7682" max="7682" width="24.625" style="321" customWidth="1"/>
    <col min="7683" max="7683" width="9.75" style="321" customWidth="1"/>
    <col min="7684" max="7684" width="7" style="321" customWidth="1"/>
    <col min="7685" max="7685" width="5.125" style="321" customWidth="1"/>
    <col min="7686" max="7936" width="9" style="321"/>
    <col min="7937" max="7937" width="3.875" style="321" customWidth="1"/>
    <col min="7938" max="7938" width="24.625" style="321" customWidth="1"/>
    <col min="7939" max="7939" width="9.75" style="321" customWidth="1"/>
    <col min="7940" max="7940" width="7" style="321" customWidth="1"/>
    <col min="7941" max="7941" width="5.125" style="321" customWidth="1"/>
    <col min="7942" max="8192" width="9" style="321"/>
    <col min="8193" max="8193" width="3.875" style="321" customWidth="1"/>
    <col min="8194" max="8194" width="24.625" style="321" customWidth="1"/>
    <col min="8195" max="8195" width="9.75" style="321" customWidth="1"/>
    <col min="8196" max="8196" width="7" style="321" customWidth="1"/>
    <col min="8197" max="8197" width="5.125" style="321" customWidth="1"/>
    <col min="8198" max="8448" width="9" style="321"/>
    <col min="8449" max="8449" width="3.875" style="321" customWidth="1"/>
    <col min="8450" max="8450" width="24.625" style="321" customWidth="1"/>
    <col min="8451" max="8451" width="9.75" style="321" customWidth="1"/>
    <col min="8452" max="8452" width="7" style="321" customWidth="1"/>
    <col min="8453" max="8453" width="5.125" style="321" customWidth="1"/>
    <col min="8454" max="8704" width="9" style="321"/>
    <col min="8705" max="8705" width="3.875" style="321" customWidth="1"/>
    <col min="8706" max="8706" width="24.625" style="321" customWidth="1"/>
    <col min="8707" max="8707" width="9.75" style="321" customWidth="1"/>
    <col min="8708" max="8708" width="7" style="321" customWidth="1"/>
    <col min="8709" max="8709" width="5.125" style="321" customWidth="1"/>
    <col min="8710" max="8960" width="9" style="321"/>
    <col min="8961" max="8961" width="3.875" style="321" customWidth="1"/>
    <col min="8962" max="8962" width="24.625" style="321" customWidth="1"/>
    <col min="8963" max="8963" width="9.75" style="321" customWidth="1"/>
    <col min="8964" max="8964" width="7" style="321" customWidth="1"/>
    <col min="8965" max="8965" width="5.125" style="321" customWidth="1"/>
    <col min="8966" max="9216" width="9" style="321"/>
    <col min="9217" max="9217" width="3.875" style="321" customWidth="1"/>
    <col min="9218" max="9218" width="24.625" style="321" customWidth="1"/>
    <col min="9219" max="9219" width="9.75" style="321" customWidth="1"/>
    <col min="9220" max="9220" width="7" style="321" customWidth="1"/>
    <col min="9221" max="9221" width="5.125" style="321" customWidth="1"/>
    <col min="9222" max="9472" width="9" style="321"/>
    <col min="9473" max="9473" width="3.875" style="321" customWidth="1"/>
    <col min="9474" max="9474" width="24.625" style="321" customWidth="1"/>
    <col min="9475" max="9475" width="9.75" style="321" customWidth="1"/>
    <col min="9476" max="9476" width="7" style="321" customWidth="1"/>
    <col min="9477" max="9477" width="5.125" style="321" customWidth="1"/>
    <col min="9478" max="9728" width="9" style="321"/>
    <col min="9729" max="9729" width="3.875" style="321" customWidth="1"/>
    <col min="9730" max="9730" width="24.625" style="321" customWidth="1"/>
    <col min="9731" max="9731" width="9.75" style="321" customWidth="1"/>
    <col min="9732" max="9732" width="7" style="321" customWidth="1"/>
    <col min="9733" max="9733" width="5.125" style="321" customWidth="1"/>
    <col min="9734" max="9984" width="9" style="321"/>
    <col min="9985" max="9985" width="3.875" style="321" customWidth="1"/>
    <col min="9986" max="9986" width="24.625" style="321" customWidth="1"/>
    <col min="9987" max="9987" width="9.75" style="321" customWidth="1"/>
    <col min="9988" max="9988" width="7" style="321" customWidth="1"/>
    <col min="9989" max="9989" width="5.125" style="321" customWidth="1"/>
    <col min="9990" max="10240" width="9" style="321"/>
    <col min="10241" max="10241" width="3.875" style="321" customWidth="1"/>
    <col min="10242" max="10242" width="24.625" style="321" customWidth="1"/>
    <col min="10243" max="10243" width="9.75" style="321" customWidth="1"/>
    <col min="10244" max="10244" width="7" style="321" customWidth="1"/>
    <col min="10245" max="10245" width="5.125" style="321" customWidth="1"/>
    <col min="10246" max="10496" width="9" style="321"/>
    <col min="10497" max="10497" width="3.875" style="321" customWidth="1"/>
    <col min="10498" max="10498" width="24.625" style="321" customWidth="1"/>
    <col min="10499" max="10499" width="9.75" style="321" customWidth="1"/>
    <col min="10500" max="10500" width="7" style="321" customWidth="1"/>
    <col min="10501" max="10501" width="5.125" style="321" customWidth="1"/>
    <col min="10502" max="10752" width="9" style="321"/>
    <col min="10753" max="10753" width="3.875" style="321" customWidth="1"/>
    <col min="10754" max="10754" width="24.625" style="321" customWidth="1"/>
    <col min="10755" max="10755" width="9.75" style="321" customWidth="1"/>
    <col min="10756" max="10756" width="7" style="321" customWidth="1"/>
    <col min="10757" max="10757" width="5.125" style="321" customWidth="1"/>
    <col min="10758" max="11008" width="9" style="321"/>
    <col min="11009" max="11009" width="3.875" style="321" customWidth="1"/>
    <col min="11010" max="11010" width="24.625" style="321" customWidth="1"/>
    <col min="11011" max="11011" width="9.75" style="321" customWidth="1"/>
    <col min="11012" max="11012" width="7" style="321" customWidth="1"/>
    <col min="11013" max="11013" width="5.125" style="321" customWidth="1"/>
    <col min="11014" max="11264" width="9" style="321"/>
    <col min="11265" max="11265" width="3.875" style="321" customWidth="1"/>
    <col min="11266" max="11266" width="24.625" style="321" customWidth="1"/>
    <col min="11267" max="11267" width="9.75" style="321" customWidth="1"/>
    <col min="11268" max="11268" width="7" style="321" customWidth="1"/>
    <col min="11269" max="11269" width="5.125" style="321" customWidth="1"/>
    <col min="11270" max="11520" width="9" style="321"/>
    <col min="11521" max="11521" width="3.875" style="321" customWidth="1"/>
    <col min="11522" max="11522" width="24.625" style="321" customWidth="1"/>
    <col min="11523" max="11523" width="9.75" style="321" customWidth="1"/>
    <col min="11524" max="11524" width="7" style="321" customWidth="1"/>
    <col min="11525" max="11525" width="5.125" style="321" customWidth="1"/>
    <col min="11526" max="11776" width="9" style="321"/>
    <col min="11777" max="11777" width="3.875" style="321" customWidth="1"/>
    <col min="11778" max="11778" width="24.625" style="321" customWidth="1"/>
    <col min="11779" max="11779" width="9.75" style="321" customWidth="1"/>
    <col min="11780" max="11780" width="7" style="321" customWidth="1"/>
    <col min="11781" max="11781" width="5.125" style="321" customWidth="1"/>
    <col min="11782" max="12032" width="9" style="321"/>
    <col min="12033" max="12033" width="3.875" style="321" customWidth="1"/>
    <col min="12034" max="12034" width="24.625" style="321" customWidth="1"/>
    <col min="12035" max="12035" width="9.75" style="321" customWidth="1"/>
    <col min="12036" max="12036" width="7" style="321" customWidth="1"/>
    <col min="12037" max="12037" width="5.125" style="321" customWidth="1"/>
    <col min="12038" max="12288" width="9" style="321"/>
    <col min="12289" max="12289" width="3.875" style="321" customWidth="1"/>
    <col min="12290" max="12290" width="24.625" style="321" customWidth="1"/>
    <col min="12291" max="12291" width="9.75" style="321" customWidth="1"/>
    <col min="12292" max="12292" width="7" style="321" customWidth="1"/>
    <col min="12293" max="12293" width="5.125" style="321" customWidth="1"/>
    <col min="12294" max="12544" width="9" style="321"/>
    <col min="12545" max="12545" width="3.875" style="321" customWidth="1"/>
    <col min="12546" max="12546" width="24.625" style="321" customWidth="1"/>
    <col min="12547" max="12547" width="9.75" style="321" customWidth="1"/>
    <col min="12548" max="12548" width="7" style="321" customWidth="1"/>
    <col min="12549" max="12549" width="5.125" style="321" customWidth="1"/>
    <col min="12550" max="12800" width="9" style="321"/>
    <col min="12801" max="12801" width="3.875" style="321" customWidth="1"/>
    <col min="12802" max="12802" width="24.625" style="321" customWidth="1"/>
    <col min="12803" max="12803" width="9.75" style="321" customWidth="1"/>
    <col min="12804" max="12804" width="7" style="321" customWidth="1"/>
    <col min="12805" max="12805" width="5.125" style="321" customWidth="1"/>
    <col min="12806" max="13056" width="9" style="321"/>
    <col min="13057" max="13057" width="3.875" style="321" customWidth="1"/>
    <col min="13058" max="13058" width="24.625" style="321" customWidth="1"/>
    <col min="13059" max="13059" width="9.75" style="321" customWidth="1"/>
    <col min="13060" max="13060" width="7" style="321" customWidth="1"/>
    <col min="13061" max="13061" width="5.125" style="321" customWidth="1"/>
    <col min="13062" max="13312" width="9" style="321"/>
    <col min="13313" max="13313" width="3.875" style="321" customWidth="1"/>
    <col min="13314" max="13314" width="24.625" style="321" customWidth="1"/>
    <col min="13315" max="13315" width="9.75" style="321" customWidth="1"/>
    <col min="13316" max="13316" width="7" style="321" customWidth="1"/>
    <col min="13317" max="13317" width="5.125" style="321" customWidth="1"/>
    <col min="13318" max="13568" width="9" style="321"/>
    <col min="13569" max="13569" width="3.875" style="321" customWidth="1"/>
    <col min="13570" max="13570" width="24.625" style="321" customWidth="1"/>
    <col min="13571" max="13571" width="9.75" style="321" customWidth="1"/>
    <col min="13572" max="13572" width="7" style="321" customWidth="1"/>
    <col min="13573" max="13573" width="5.125" style="321" customWidth="1"/>
    <col min="13574" max="13824" width="9" style="321"/>
    <col min="13825" max="13825" width="3.875" style="321" customWidth="1"/>
    <col min="13826" max="13826" width="24.625" style="321" customWidth="1"/>
    <col min="13827" max="13827" width="9.75" style="321" customWidth="1"/>
    <col min="13828" max="13828" width="7" style="321" customWidth="1"/>
    <col min="13829" max="13829" width="5.125" style="321" customWidth="1"/>
    <col min="13830" max="14080" width="9" style="321"/>
    <col min="14081" max="14081" width="3.875" style="321" customWidth="1"/>
    <col min="14082" max="14082" width="24.625" style="321" customWidth="1"/>
    <col min="14083" max="14083" width="9.75" style="321" customWidth="1"/>
    <col min="14084" max="14084" width="7" style="321" customWidth="1"/>
    <col min="14085" max="14085" width="5.125" style="321" customWidth="1"/>
    <col min="14086" max="14336" width="9" style="321"/>
    <col min="14337" max="14337" width="3.875" style="321" customWidth="1"/>
    <col min="14338" max="14338" width="24.625" style="321" customWidth="1"/>
    <col min="14339" max="14339" width="9.75" style="321" customWidth="1"/>
    <col min="14340" max="14340" width="7" style="321" customWidth="1"/>
    <col min="14341" max="14341" width="5.125" style="321" customWidth="1"/>
    <col min="14342" max="14592" width="9" style="321"/>
    <col min="14593" max="14593" width="3.875" style="321" customWidth="1"/>
    <col min="14594" max="14594" width="24.625" style="321" customWidth="1"/>
    <col min="14595" max="14595" width="9.75" style="321" customWidth="1"/>
    <col min="14596" max="14596" width="7" style="321" customWidth="1"/>
    <col min="14597" max="14597" width="5.125" style="321" customWidth="1"/>
    <col min="14598" max="14848" width="9" style="321"/>
    <col min="14849" max="14849" width="3.875" style="321" customWidth="1"/>
    <col min="14850" max="14850" width="24.625" style="321" customWidth="1"/>
    <col min="14851" max="14851" width="9.75" style="321" customWidth="1"/>
    <col min="14852" max="14852" width="7" style="321" customWidth="1"/>
    <col min="14853" max="14853" width="5.125" style="321" customWidth="1"/>
    <col min="14854" max="15104" width="9" style="321"/>
    <col min="15105" max="15105" width="3.875" style="321" customWidth="1"/>
    <col min="15106" max="15106" width="24.625" style="321" customWidth="1"/>
    <col min="15107" max="15107" width="9.75" style="321" customWidth="1"/>
    <col min="15108" max="15108" width="7" style="321" customWidth="1"/>
    <col min="15109" max="15109" width="5.125" style="321" customWidth="1"/>
    <col min="15110" max="15360" width="9" style="321"/>
    <col min="15361" max="15361" width="3.875" style="321" customWidth="1"/>
    <col min="15362" max="15362" width="24.625" style="321" customWidth="1"/>
    <col min="15363" max="15363" width="9.75" style="321" customWidth="1"/>
    <col min="15364" max="15364" width="7" style="321" customWidth="1"/>
    <col min="15365" max="15365" width="5.125" style="321" customWidth="1"/>
    <col min="15366" max="15616" width="9" style="321"/>
    <col min="15617" max="15617" width="3.875" style="321" customWidth="1"/>
    <col min="15618" max="15618" width="24.625" style="321" customWidth="1"/>
    <col min="15619" max="15619" width="9.75" style="321" customWidth="1"/>
    <col min="15620" max="15620" width="7" style="321" customWidth="1"/>
    <col min="15621" max="15621" width="5.125" style="321" customWidth="1"/>
    <col min="15622" max="15872" width="9" style="321"/>
    <col min="15873" max="15873" width="3.875" style="321" customWidth="1"/>
    <col min="15874" max="15874" width="24.625" style="321" customWidth="1"/>
    <col min="15875" max="15875" width="9.75" style="321" customWidth="1"/>
    <col min="15876" max="15876" width="7" style="321" customWidth="1"/>
    <col min="15877" max="15877" width="5.125" style="321" customWidth="1"/>
    <col min="15878" max="16128" width="9" style="321"/>
    <col min="16129" max="16129" width="3.875" style="321" customWidth="1"/>
    <col min="16130" max="16130" width="24.625" style="321" customWidth="1"/>
    <col min="16131" max="16131" width="9.75" style="321" customWidth="1"/>
    <col min="16132" max="16132" width="7" style="321" customWidth="1"/>
    <col min="16133" max="16133" width="5.125" style="321" customWidth="1"/>
    <col min="16134" max="16384" width="9" style="321"/>
  </cols>
  <sheetData>
    <row r="1" spans="1:20" ht="18.75">
      <c r="A1" s="319"/>
      <c r="B1" s="342" t="s">
        <v>190</v>
      </c>
      <c r="C1" s="342"/>
      <c r="D1" s="342"/>
      <c r="E1" s="342"/>
      <c r="F1" s="342"/>
      <c r="G1" s="342"/>
      <c r="H1" s="342"/>
      <c r="I1" s="342"/>
      <c r="J1" s="320"/>
    </row>
    <row r="2" spans="1:20" ht="17.25">
      <c r="A2" s="319"/>
      <c r="B2" s="322"/>
      <c r="C2" s="322"/>
      <c r="D2" s="322"/>
      <c r="E2" s="322"/>
      <c r="F2" s="322"/>
      <c r="G2" s="322"/>
      <c r="H2" s="322"/>
      <c r="I2" s="323"/>
    </row>
    <row r="3" spans="1:20">
      <c r="A3" s="319"/>
      <c r="B3" s="324"/>
      <c r="C3" s="324"/>
      <c r="D3" s="324"/>
      <c r="E3" s="325"/>
      <c r="F3" s="325"/>
      <c r="G3" s="324"/>
      <c r="H3" s="324"/>
      <c r="I3" s="325"/>
    </row>
    <row r="4" spans="1:20" ht="14.25" thickBot="1">
      <c r="A4" s="319"/>
      <c r="B4" s="326" t="s">
        <v>191</v>
      </c>
      <c r="C4" s="343"/>
      <c r="D4" s="343"/>
      <c r="E4" s="343"/>
      <c r="F4" s="324"/>
      <c r="G4" s="326" t="s">
        <v>192</v>
      </c>
      <c r="H4" s="343"/>
      <c r="I4" s="343"/>
    </row>
    <row r="5" spans="1:20" ht="14.25" thickTop="1">
      <c r="A5" s="319"/>
      <c r="B5" s="324"/>
      <c r="C5" s="324"/>
      <c r="D5" s="324"/>
      <c r="E5" s="324"/>
      <c r="F5" s="327"/>
      <c r="G5" s="324"/>
      <c r="H5" s="324"/>
      <c r="I5" s="324"/>
      <c r="J5" s="324"/>
    </row>
    <row r="8" spans="1:20" ht="21" customHeight="1">
      <c r="A8" s="328"/>
      <c r="B8" s="329" t="s">
        <v>193</v>
      </c>
      <c r="C8" s="330" t="s">
        <v>194</v>
      </c>
      <c r="D8" s="344" t="s">
        <v>157</v>
      </c>
      <c r="E8" s="344"/>
      <c r="F8" s="344"/>
      <c r="G8" s="344"/>
      <c r="H8" s="344"/>
      <c r="I8" s="344"/>
    </row>
    <row r="9" spans="1:20">
      <c r="A9" s="337">
        <v>1</v>
      </c>
      <c r="B9" s="338" t="s">
        <v>195</v>
      </c>
      <c r="C9" s="339"/>
      <c r="D9" s="340" t="s">
        <v>196</v>
      </c>
      <c r="E9" s="340"/>
      <c r="F9" s="340"/>
      <c r="G9" s="340"/>
      <c r="H9" s="340"/>
      <c r="I9" s="340"/>
    </row>
    <row r="10" spans="1:20">
      <c r="A10" s="337"/>
      <c r="B10" s="338"/>
      <c r="C10" s="339"/>
      <c r="D10" s="340"/>
      <c r="E10" s="340"/>
      <c r="F10" s="340"/>
      <c r="G10" s="340"/>
      <c r="H10" s="340"/>
      <c r="I10" s="340"/>
      <c r="T10" s="321" t="s">
        <v>197</v>
      </c>
    </row>
    <row r="11" spans="1:20">
      <c r="A11" s="337"/>
      <c r="B11" s="338"/>
      <c r="C11" s="339"/>
      <c r="D11" s="340"/>
      <c r="E11" s="340"/>
      <c r="F11" s="340"/>
      <c r="G11" s="340"/>
      <c r="H11" s="340"/>
      <c r="I11" s="340"/>
    </row>
    <row r="12" spans="1:20">
      <c r="A12" s="337"/>
      <c r="B12" s="338"/>
      <c r="C12" s="339"/>
      <c r="D12" s="340"/>
      <c r="E12" s="340"/>
      <c r="F12" s="340"/>
      <c r="G12" s="340"/>
      <c r="H12" s="340"/>
      <c r="I12" s="340"/>
    </row>
    <row r="13" spans="1:20">
      <c r="A13" s="337">
        <v>2</v>
      </c>
      <c r="B13" s="338" t="s">
        <v>180</v>
      </c>
      <c r="C13" s="339"/>
      <c r="D13" s="340" t="s">
        <v>217</v>
      </c>
      <c r="E13" s="340"/>
      <c r="F13" s="340"/>
      <c r="G13" s="340"/>
      <c r="H13" s="340"/>
      <c r="I13" s="340"/>
    </row>
    <row r="14" spans="1:20">
      <c r="A14" s="337"/>
      <c r="B14" s="338"/>
      <c r="C14" s="339"/>
      <c r="D14" s="340"/>
      <c r="E14" s="340"/>
      <c r="F14" s="340"/>
      <c r="G14" s="340"/>
      <c r="H14" s="340"/>
      <c r="I14" s="340"/>
    </row>
    <row r="15" spans="1:20">
      <c r="A15" s="337"/>
      <c r="B15" s="338"/>
      <c r="C15" s="339"/>
      <c r="D15" s="340"/>
      <c r="E15" s="340"/>
      <c r="F15" s="340"/>
      <c r="G15" s="340"/>
      <c r="H15" s="340"/>
      <c r="I15" s="340"/>
    </row>
    <row r="16" spans="1:20" ht="40.5" customHeight="1">
      <c r="A16" s="329">
        <v>3</v>
      </c>
      <c r="B16" s="331" t="s">
        <v>198</v>
      </c>
      <c r="C16" s="335"/>
      <c r="D16" s="340" t="s">
        <v>218</v>
      </c>
      <c r="E16" s="340"/>
      <c r="F16" s="340"/>
      <c r="G16" s="340"/>
      <c r="H16" s="340"/>
      <c r="I16" s="340"/>
    </row>
    <row r="17" spans="1:11">
      <c r="A17" s="337">
        <v>4</v>
      </c>
      <c r="B17" s="338" t="s">
        <v>199</v>
      </c>
      <c r="C17" s="339"/>
      <c r="D17" s="340"/>
      <c r="E17" s="340"/>
      <c r="F17" s="340"/>
      <c r="G17" s="340"/>
      <c r="H17" s="340"/>
      <c r="I17" s="340"/>
    </row>
    <row r="18" spans="1:11">
      <c r="A18" s="337"/>
      <c r="B18" s="338"/>
      <c r="C18" s="339"/>
      <c r="D18" s="340"/>
      <c r="E18" s="340"/>
      <c r="F18" s="340"/>
      <c r="G18" s="340"/>
      <c r="H18" s="340"/>
      <c r="I18" s="340"/>
    </row>
    <row r="19" spans="1:11">
      <c r="A19" s="337">
        <v>5</v>
      </c>
      <c r="B19" s="338" t="s">
        <v>128</v>
      </c>
      <c r="C19" s="339"/>
      <c r="D19" s="340"/>
      <c r="E19" s="340"/>
      <c r="F19" s="340"/>
      <c r="G19" s="340"/>
      <c r="H19" s="340"/>
      <c r="I19" s="340"/>
    </row>
    <row r="20" spans="1:11">
      <c r="A20" s="337"/>
      <c r="B20" s="338"/>
      <c r="C20" s="339"/>
      <c r="D20" s="340"/>
      <c r="E20" s="340"/>
      <c r="F20" s="340"/>
      <c r="G20" s="340"/>
      <c r="H20" s="340"/>
      <c r="I20" s="340"/>
    </row>
    <row r="21" spans="1:11">
      <c r="A21" s="337">
        <v>6</v>
      </c>
      <c r="B21" s="338" t="s">
        <v>200</v>
      </c>
      <c r="C21" s="339"/>
      <c r="D21" s="340"/>
      <c r="E21" s="340"/>
      <c r="F21" s="340"/>
      <c r="G21" s="340"/>
      <c r="H21" s="340"/>
      <c r="I21" s="340"/>
    </row>
    <row r="22" spans="1:11">
      <c r="A22" s="337"/>
      <c r="B22" s="338"/>
      <c r="C22" s="339"/>
      <c r="D22" s="340"/>
      <c r="E22" s="340"/>
      <c r="F22" s="340"/>
      <c r="G22" s="340"/>
      <c r="H22" s="340"/>
      <c r="I22" s="340"/>
    </row>
    <row r="23" spans="1:11">
      <c r="A23" s="337"/>
      <c r="B23" s="338"/>
      <c r="C23" s="339"/>
      <c r="D23" s="340"/>
      <c r="E23" s="340"/>
      <c r="F23" s="340"/>
      <c r="G23" s="340"/>
      <c r="H23" s="340"/>
      <c r="I23" s="340"/>
    </row>
    <row r="24" spans="1:11">
      <c r="A24" s="337">
        <v>7</v>
      </c>
      <c r="B24" s="338" t="s">
        <v>201</v>
      </c>
      <c r="C24" s="339"/>
      <c r="D24" s="340"/>
      <c r="E24" s="340"/>
      <c r="F24" s="340"/>
      <c r="G24" s="340"/>
      <c r="H24" s="340"/>
      <c r="I24" s="340"/>
    </row>
    <row r="25" spans="1:11">
      <c r="A25" s="337"/>
      <c r="B25" s="338"/>
      <c r="C25" s="339"/>
      <c r="D25" s="340"/>
      <c r="E25" s="340"/>
      <c r="F25" s="340"/>
      <c r="G25" s="340"/>
      <c r="H25" s="340"/>
      <c r="I25" s="340"/>
    </row>
    <row r="26" spans="1:11">
      <c r="A26" s="337"/>
      <c r="B26" s="338"/>
      <c r="C26" s="339"/>
      <c r="D26" s="340"/>
      <c r="E26" s="340"/>
      <c r="F26" s="340"/>
      <c r="G26" s="340"/>
      <c r="H26" s="340"/>
      <c r="I26" s="340"/>
    </row>
    <row r="27" spans="1:11">
      <c r="A27" s="337">
        <v>8</v>
      </c>
      <c r="B27" s="338" t="s">
        <v>202</v>
      </c>
      <c r="C27" s="339"/>
      <c r="D27" s="340" t="s">
        <v>203</v>
      </c>
      <c r="E27" s="340"/>
      <c r="F27" s="340"/>
      <c r="G27" s="340"/>
      <c r="H27" s="340"/>
      <c r="I27" s="340"/>
    </row>
    <row r="28" spans="1:11">
      <c r="A28" s="337"/>
      <c r="B28" s="338"/>
      <c r="C28" s="339"/>
      <c r="D28" s="340"/>
      <c r="E28" s="340"/>
      <c r="F28" s="340"/>
      <c r="G28" s="340"/>
      <c r="H28" s="340"/>
      <c r="I28" s="340"/>
    </row>
    <row r="29" spans="1:11">
      <c r="A29" s="337"/>
      <c r="B29" s="338"/>
      <c r="C29" s="339"/>
      <c r="D29" s="340"/>
      <c r="E29" s="340"/>
      <c r="F29" s="340"/>
      <c r="G29" s="340"/>
      <c r="H29" s="340"/>
      <c r="I29" s="340"/>
    </row>
    <row r="30" spans="1:11">
      <c r="A30" s="337">
        <v>9</v>
      </c>
      <c r="B30" s="338" t="s">
        <v>204</v>
      </c>
      <c r="C30" s="339"/>
      <c r="D30" s="340" t="s">
        <v>203</v>
      </c>
      <c r="E30" s="340"/>
      <c r="F30" s="340"/>
      <c r="G30" s="340"/>
      <c r="H30" s="340"/>
      <c r="I30" s="340"/>
      <c r="K30" s="332"/>
    </row>
    <row r="31" spans="1:11">
      <c r="A31" s="337"/>
      <c r="B31" s="338"/>
      <c r="C31" s="339"/>
      <c r="D31" s="340"/>
      <c r="E31" s="340"/>
      <c r="F31" s="340"/>
      <c r="G31" s="340"/>
      <c r="H31" s="340"/>
      <c r="I31" s="340"/>
    </row>
    <row r="32" spans="1:11">
      <c r="A32" s="337"/>
      <c r="B32" s="338"/>
      <c r="C32" s="339"/>
      <c r="D32" s="340"/>
      <c r="E32" s="340"/>
      <c r="F32" s="340"/>
      <c r="G32" s="340"/>
      <c r="H32" s="340"/>
      <c r="I32" s="340"/>
    </row>
    <row r="33" spans="1:11" ht="21.75" customHeight="1">
      <c r="A33" s="337">
        <v>10</v>
      </c>
      <c r="B33" s="338" t="s">
        <v>205</v>
      </c>
      <c r="C33" s="339"/>
      <c r="D33" s="340" t="s">
        <v>206</v>
      </c>
      <c r="E33" s="340"/>
      <c r="F33" s="340"/>
      <c r="G33" s="340"/>
      <c r="H33" s="340"/>
      <c r="I33" s="340"/>
      <c r="K33" s="332"/>
    </row>
    <row r="34" spans="1:11" ht="21.75" customHeight="1">
      <c r="A34" s="337"/>
      <c r="B34" s="338"/>
      <c r="C34" s="339"/>
      <c r="D34" s="340"/>
      <c r="E34" s="340"/>
      <c r="F34" s="340"/>
      <c r="G34" s="340"/>
      <c r="H34" s="340"/>
      <c r="I34" s="340"/>
    </row>
    <row r="35" spans="1:11" ht="21.75" customHeight="1">
      <c r="A35" s="337"/>
      <c r="B35" s="338"/>
      <c r="C35" s="339"/>
      <c r="D35" s="340"/>
      <c r="E35" s="340"/>
      <c r="F35" s="340"/>
      <c r="G35" s="340"/>
      <c r="H35" s="340"/>
      <c r="I35" s="340"/>
    </row>
    <row r="36" spans="1:11" ht="21.75" customHeight="1">
      <c r="A36" s="337">
        <v>11</v>
      </c>
      <c r="B36" s="338" t="s">
        <v>207</v>
      </c>
      <c r="C36" s="339"/>
      <c r="D36" s="340" t="s">
        <v>208</v>
      </c>
      <c r="E36" s="340"/>
      <c r="F36" s="340"/>
      <c r="G36" s="340"/>
      <c r="H36" s="340"/>
      <c r="I36" s="340"/>
    </row>
    <row r="37" spans="1:11" ht="21.75" customHeight="1">
      <c r="A37" s="337"/>
      <c r="B37" s="338"/>
      <c r="C37" s="339"/>
      <c r="D37" s="340"/>
      <c r="E37" s="340"/>
      <c r="F37" s="340"/>
      <c r="G37" s="340"/>
      <c r="H37" s="340"/>
      <c r="I37" s="340"/>
    </row>
    <row r="38" spans="1:11" ht="21.75" customHeight="1">
      <c r="A38" s="337"/>
      <c r="B38" s="338"/>
      <c r="C38" s="339"/>
      <c r="D38" s="340"/>
      <c r="E38" s="340"/>
      <c r="F38" s="340"/>
      <c r="G38" s="340"/>
      <c r="H38" s="340"/>
      <c r="I38" s="340"/>
    </row>
    <row r="39" spans="1:11">
      <c r="A39" s="337">
        <v>12</v>
      </c>
      <c r="B39" s="338" t="s">
        <v>209</v>
      </c>
      <c r="C39" s="339"/>
      <c r="D39" s="340" t="s">
        <v>210</v>
      </c>
      <c r="E39" s="340"/>
      <c r="F39" s="340"/>
      <c r="G39" s="340"/>
      <c r="H39" s="340"/>
      <c r="I39" s="340"/>
      <c r="K39" s="332"/>
    </row>
    <row r="40" spans="1:11">
      <c r="A40" s="337"/>
      <c r="B40" s="338"/>
      <c r="C40" s="339"/>
      <c r="D40" s="340"/>
      <c r="E40" s="340"/>
      <c r="F40" s="340"/>
      <c r="G40" s="340"/>
      <c r="H40" s="340"/>
      <c r="I40" s="340"/>
    </row>
    <row r="41" spans="1:11">
      <c r="A41" s="337"/>
      <c r="B41" s="338"/>
      <c r="C41" s="339"/>
      <c r="D41" s="340"/>
      <c r="E41" s="340"/>
      <c r="F41" s="340"/>
      <c r="G41" s="340"/>
      <c r="H41" s="340"/>
      <c r="I41" s="340"/>
    </row>
    <row r="42" spans="1:11" ht="19.5" customHeight="1">
      <c r="A42" s="337">
        <v>13</v>
      </c>
      <c r="B42" s="338" t="s">
        <v>211</v>
      </c>
      <c r="C42" s="339"/>
      <c r="D42" s="340" t="s">
        <v>212</v>
      </c>
      <c r="E42" s="340"/>
      <c r="F42" s="340"/>
      <c r="G42" s="340"/>
      <c r="H42" s="340"/>
      <c r="I42" s="340"/>
    </row>
    <row r="43" spans="1:11" ht="19.5" customHeight="1">
      <c r="A43" s="337"/>
      <c r="B43" s="338"/>
      <c r="C43" s="339"/>
      <c r="D43" s="340"/>
      <c r="E43" s="340"/>
      <c r="F43" s="340"/>
      <c r="G43" s="340"/>
      <c r="H43" s="340"/>
      <c r="I43" s="340"/>
    </row>
    <row r="44" spans="1:11">
      <c r="A44" s="337"/>
      <c r="B44" s="338"/>
      <c r="C44" s="339"/>
      <c r="D44" s="340"/>
      <c r="E44" s="340"/>
      <c r="F44" s="340"/>
      <c r="G44" s="340"/>
      <c r="H44" s="340"/>
      <c r="I44" s="340"/>
    </row>
    <row r="45" spans="1:11" ht="41.25" customHeight="1">
      <c r="A45" s="329">
        <v>14</v>
      </c>
      <c r="B45" s="333" t="s">
        <v>222</v>
      </c>
      <c r="C45" s="336"/>
      <c r="D45" s="340" t="s">
        <v>213</v>
      </c>
      <c r="E45" s="340"/>
      <c r="F45" s="340"/>
      <c r="G45" s="340"/>
      <c r="H45" s="340"/>
      <c r="I45" s="340"/>
    </row>
    <row r="46" spans="1:11" ht="37.5" customHeight="1">
      <c r="A46" s="329">
        <v>15</v>
      </c>
      <c r="B46" s="334" t="s">
        <v>214</v>
      </c>
      <c r="C46" s="336"/>
      <c r="D46" s="341" t="s">
        <v>215</v>
      </c>
      <c r="E46" s="341"/>
      <c r="F46" s="341"/>
      <c r="G46" s="341"/>
      <c r="H46" s="341"/>
      <c r="I46" s="341"/>
    </row>
  </sheetData>
  <sheetProtection password="C64D" sheet="1" selectLockedCells="1"/>
  <mergeCells count="55">
    <mergeCell ref="A13:A15"/>
    <mergeCell ref="B13:B15"/>
    <mergeCell ref="C13:C15"/>
    <mergeCell ref="D13:I15"/>
    <mergeCell ref="B1:I1"/>
    <mergeCell ref="C4:E4"/>
    <mergeCell ref="H4:I4"/>
    <mergeCell ref="D8:I8"/>
    <mergeCell ref="A9:A12"/>
    <mergeCell ref="B9:B12"/>
    <mergeCell ref="C9:C12"/>
    <mergeCell ref="D9:I12"/>
    <mergeCell ref="D16:I16"/>
    <mergeCell ref="A19:A20"/>
    <mergeCell ref="B19:B20"/>
    <mergeCell ref="C19:C20"/>
    <mergeCell ref="D19:I20"/>
    <mergeCell ref="A17:A18"/>
    <mergeCell ref="B17:B18"/>
    <mergeCell ref="C17:C18"/>
    <mergeCell ref="D17:I18"/>
    <mergeCell ref="A21:A23"/>
    <mergeCell ref="B21:B23"/>
    <mergeCell ref="C21:C23"/>
    <mergeCell ref="D21:I23"/>
    <mergeCell ref="A24:A26"/>
    <mergeCell ref="B24:B26"/>
    <mergeCell ref="C24:C26"/>
    <mergeCell ref="D24:I26"/>
    <mergeCell ref="A27:A29"/>
    <mergeCell ref="B27:B29"/>
    <mergeCell ref="C27:C29"/>
    <mergeCell ref="D27:I29"/>
    <mergeCell ref="A30:A32"/>
    <mergeCell ref="B30:B32"/>
    <mergeCell ref="C30:C32"/>
    <mergeCell ref="D30:I32"/>
    <mergeCell ref="A33:A35"/>
    <mergeCell ref="B33:B35"/>
    <mergeCell ref="C33:C35"/>
    <mergeCell ref="D33:I35"/>
    <mergeCell ref="A36:A38"/>
    <mergeCell ref="B36:B38"/>
    <mergeCell ref="C36:C38"/>
    <mergeCell ref="D36:I38"/>
    <mergeCell ref="A39:A41"/>
    <mergeCell ref="B39:B41"/>
    <mergeCell ref="C39:C41"/>
    <mergeCell ref="D39:I41"/>
    <mergeCell ref="D46:I46"/>
    <mergeCell ref="A42:A44"/>
    <mergeCell ref="B42:B44"/>
    <mergeCell ref="C42:C44"/>
    <mergeCell ref="D42:I44"/>
    <mergeCell ref="D45:I45"/>
  </mergeCells>
  <phoneticPr fontId="2"/>
  <dataValidations count="1">
    <dataValidation type="list" allowBlank="1" showInputMessage="1" showErrorMessage="1" sqref="C65544:C65582 IY65544:IY65582 SU65544:SU65582 ACQ65544:ACQ65582 AMM65544:AMM65582 AWI65544:AWI65582 BGE65544:BGE65582 BQA65544:BQA65582 BZW65544:BZW65582 CJS65544:CJS65582 CTO65544:CTO65582 DDK65544:DDK65582 DNG65544:DNG65582 DXC65544:DXC65582 EGY65544:EGY65582 EQU65544:EQU65582 FAQ65544:FAQ65582 FKM65544:FKM65582 FUI65544:FUI65582 GEE65544:GEE65582 GOA65544:GOA65582 GXW65544:GXW65582 HHS65544:HHS65582 HRO65544:HRO65582 IBK65544:IBK65582 ILG65544:ILG65582 IVC65544:IVC65582 JEY65544:JEY65582 JOU65544:JOU65582 JYQ65544:JYQ65582 KIM65544:KIM65582 KSI65544:KSI65582 LCE65544:LCE65582 LMA65544:LMA65582 LVW65544:LVW65582 MFS65544:MFS65582 MPO65544:MPO65582 MZK65544:MZK65582 NJG65544:NJG65582 NTC65544:NTC65582 OCY65544:OCY65582 OMU65544:OMU65582 OWQ65544:OWQ65582 PGM65544:PGM65582 PQI65544:PQI65582 QAE65544:QAE65582 QKA65544:QKA65582 QTW65544:QTW65582 RDS65544:RDS65582 RNO65544:RNO65582 RXK65544:RXK65582 SHG65544:SHG65582 SRC65544:SRC65582 TAY65544:TAY65582 TKU65544:TKU65582 TUQ65544:TUQ65582 UEM65544:UEM65582 UOI65544:UOI65582 UYE65544:UYE65582 VIA65544:VIA65582 VRW65544:VRW65582 WBS65544:WBS65582 WLO65544:WLO65582 WVK65544:WVK65582 C131080:C131118 IY131080:IY131118 SU131080:SU131118 ACQ131080:ACQ131118 AMM131080:AMM131118 AWI131080:AWI131118 BGE131080:BGE131118 BQA131080:BQA131118 BZW131080:BZW131118 CJS131080:CJS131118 CTO131080:CTO131118 DDK131080:DDK131118 DNG131080:DNG131118 DXC131080:DXC131118 EGY131080:EGY131118 EQU131080:EQU131118 FAQ131080:FAQ131118 FKM131080:FKM131118 FUI131080:FUI131118 GEE131080:GEE131118 GOA131080:GOA131118 GXW131080:GXW131118 HHS131080:HHS131118 HRO131080:HRO131118 IBK131080:IBK131118 ILG131080:ILG131118 IVC131080:IVC131118 JEY131080:JEY131118 JOU131080:JOU131118 JYQ131080:JYQ131118 KIM131080:KIM131118 KSI131080:KSI131118 LCE131080:LCE131118 LMA131080:LMA131118 LVW131080:LVW131118 MFS131080:MFS131118 MPO131080:MPO131118 MZK131080:MZK131118 NJG131080:NJG131118 NTC131080:NTC131118 OCY131080:OCY131118 OMU131080:OMU131118 OWQ131080:OWQ131118 PGM131080:PGM131118 PQI131080:PQI131118 QAE131080:QAE131118 QKA131080:QKA131118 QTW131080:QTW131118 RDS131080:RDS131118 RNO131080:RNO131118 RXK131080:RXK131118 SHG131080:SHG131118 SRC131080:SRC131118 TAY131080:TAY131118 TKU131080:TKU131118 TUQ131080:TUQ131118 UEM131080:UEM131118 UOI131080:UOI131118 UYE131080:UYE131118 VIA131080:VIA131118 VRW131080:VRW131118 WBS131080:WBS131118 WLO131080:WLO131118 WVK131080:WVK131118 C196616:C196654 IY196616:IY196654 SU196616:SU196654 ACQ196616:ACQ196654 AMM196616:AMM196654 AWI196616:AWI196654 BGE196616:BGE196654 BQA196616:BQA196654 BZW196616:BZW196654 CJS196616:CJS196654 CTO196616:CTO196654 DDK196616:DDK196654 DNG196616:DNG196654 DXC196616:DXC196654 EGY196616:EGY196654 EQU196616:EQU196654 FAQ196616:FAQ196654 FKM196616:FKM196654 FUI196616:FUI196654 GEE196616:GEE196654 GOA196616:GOA196654 GXW196616:GXW196654 HHS196616:HHS196654 HRO196616:HRO196654 IBK196616:IBK196654 ILG196616:ILG196654 IVC196616:IVC196654 JEY196616:JEY196654 JOU196616:JOU196654 JYQ196616:JYQ196654 KIM196616:KIM196654 KSI196616:KSI196654 LCE196616:LCE196654 LMA196616:LMA196654 LVW196616:LVW196654 MFS196616:MFS196654 MPO196616:MPO196654 MZK196616:MZK196654 NJG196616:NJG196654 NTC196616:NTC196654 OCY196616:OCY196654 OMU196616:OMU196654 OWQ196616:OWQ196654 PGM196616:PGM196654 PQI196616:PQI196654 QAE196616:QAE196654 QKA196616:QKA196654 QTW196616:QTW196654 RDS196616:RDS196654 RNO196616:RNO196654 RXK196616:RXK196654 SHG196616:SHG196654 SRC196616:SRC196654 TAY196616:TAY196654 TKU196616:TKU196654 TUQ196616:TUQ196654 UEM196616:UEM196654 UOI196616:UOI196654 UYE196616:UYE196654 VIA196616:VIA196654 VRW196616:VRW196654 WBS196616:WBS196654 WLO196616:WLO196654 WVK196616:WVK196654 C262152:C262190 IY262152:IY262190 SU262152:SU262190 ACQ262152:ACQ262190 AMM262152:AMM262190 AWI262152:AWI262190 BGE262152:BGE262190 BQA262152:BQA262190 BZW262152:BZW262190 CJS262152:CJS262190 CTO262152:CTO262190 DDK262152:DDK262190 DNG262152:DNG262190 DXC262152:DXC262190 EGY262152:EGY262190 EQU262152:EQU262190 FAQ262152:FAQ262190 FKM262152:FKM262190 FUI262152:FUI262190 GEE262152:GEE262190 GOA262152:GOA262190 GXW262152:GXW262190 HHS262152:HHS262190 HRO262152:HRO262190 IBK262152:IBK262190 ILG262152:ILG262190 IVC262152:IVC262190 JEY262152:JEY262190 JOU262152:JOU262190 JYQ262152:JYQ262190 KIM262152:KIM262190 KSI262152:KSI262190 LCE262152:LCE262190 LMA262152:LMA262190 LVW262152:LVW262190 MFS262152:MFS262190 MPO262152:MPO262190 MZK262152:MZK262190 NJG262152:NJG262190 NTC262152:NTC262190 OCY262152:OCY262190 OMU262152:OMU262190 OWQ262152:OWQ262190 PGM262152:PGM262190 PQI262152:PQI262190 QAE262152:QAE262190 QKA262152:QKA262190 QTW262152:QTW262190 RDS262152:RDS262190 RNO262152:RNO262190 RXK262152:RXK262190 SHG262152:SHG262190 SRC262152:SRC262190 TAY262152:TAY262190 TKU262152:TKU262190 TUQ262152:TUQ262190 UEM262152:UEM262190 UOI262152:UOI262190 UYE262152:UYE262190 VIA262152:VIA262190 VRW262152:VRW262190 WBS262152:WBS262190 WLO262152:WLO262190 WVK262152:WVK262190 C327688:C327726 IY327688:IY327726 SU327688:SU327726 ACQ327688:ACQ327726 AMM327688:AMM327726 AWI327688:AWI327726 BGE327688:BGE327726 BQA327688:BQA327726 BZW327688:BZW327726 CJS327688:CJS327726 CTO327688:CTO327726 DDK327688:DDK327726 DNG327688:DNG327726 DXC327688:DXC327726 EGY327688:EGY327726 EQU327688:EQU327726 FAQ327688:FAQ327726 FKM327688:FKM327726 FUI327688:FUI327726 GEE327688:GEE327726 GOA327688:GOA327726 GXW327688:GXW327726 HHS327688:HHS327726 HRO327688:HRO327726 IBK327688:IBK327726 ILG327688:ILG327726 IVC327688:IVC327726 JEY327688:JEY327726 JOU327688:JOU327726 JYQ327688:JYQ327726 KIM327688:KIM327726 KSI327688:KSI327726 LCE327688:LCE327726 LMA327688:LMA327726 LVW327688:LVW327726 MFS327688:MFS327726 MPO327688:MPO327726 MZK327688:MZK327726 NJG327688:NJG327726 NTC327688:NTC327726 OCY327688:OCY327726 OMU327688:OMU327726 OWQ327688:OWQ327726 PGM327688:PGM327726 PQI327688:PQI327726 QAE327688:QAE327726 QKA327688:QKA327726 QTW327688:QTW327726 RDS327688:RDS327726 RNO327688:RNO327726 RXK327688:RXK327726 SHG327688:SHG327726 SRC327688:SRC327726 TAY327688:TAY327726 TKU327688:TKU327726 TUQ327688:TUQ327726 UEM327688:UEM327726 UOI327688:UOI327726 UYE327688:UYE327726 VIA327688:VIA327726 VRW327688:VRW327726 WBS327688:WBS327726 WLO327688:WLO327726 WVK327688:WVK327726 C393224:C393262 IY393224:IY393262 SU393224:SU393262 ACQ393224:ACQ393262 AMM393224:AMM393262 AWI393224:AWI393262 BGE393224:BGE393262 BQA393224:BQA393262 BZW393224:BZW393262 CJS393224:CJS393262 CTO393224:CTO393262 DDK393224:DDK393262 DNG393224:DNG393262 DXC393224:DXC393262 EGY393224:EGY393262 EQU393224:EQU393262 FAQ393224:FAQ393262 FKM393224:FKM393262 FUI393224:FUI393262 GEE393224:GEE393262 GOA393224:GOA393262 GXW393224:GXW393262 HHS393224:HHS393262 HRO393224:HRO393262 IBK393224:IBK393262 ILG393224:ILG393262 IVC393224:IVC393262 JEY393224:JEY393262 JOU393224:JOU393262 JYQ393224:JYQ393262 KIM393224:KIM393262 KSI393224:KSI393262 LCE393224:LCE393262 LMA393224:LMA393262 LVW393224:LVW393262 MFS393224:MFS393262 MPO393224:MPO393262 MZK393224:MZK393262 NJG393224:NJG393262 NTC393224:NTC393262 OCY393224:OCY393262 OMU393224:OMU393262 OWQ393224:OWQ393262 PGM393224:PGM393262 PQI393224:PQI393262 QAE393224:QAE393262 QKA393224:QKA393262 QTW393224:QTW393262 RDS393224:RDS393262 RNO393224:RNO393262 RXK393224:RXK393262 SHG393224:SHG393262 SRC393224:SRC393262 TAY393224:TAY393262 TKU393224:TKU393262 TUQ393224:TUQ393262 UEM393224:UEM393262 UOI393224:UOI393262 UYE393224:UYE393262 VIA393224:VIA393262 VRW393224:VRW393262 WBS393224:WBS393262 WLO393224:WLO393262 WVK393224:WVK393262 C458760:C458798 IY458760:IY458798 SU458760:SU458798 ACQ458760:ACQ458798 AMM458760:AMM458798 AWI458760:AWI458798 BGE458760:BGE458798 BQA458760:BQA458798 BZW458760:BZW458798 CJS458760:CJS458798 CTO458760:CTO458798 DDK458760:DDK458798 DNG458760:DNG458798 DXC458760:DXC458798 EGY458760:EGY458798 EQU458760:EQU458798 FAQ458760:FAQ458798 FKM458760:FKM458798 FUI458760:FUI458798 GEE458760:GEE458798 GOA458760:GOA458798 GXW458760:GXW458798 HHS458760:HHS458798 HRO458760:HRO458798 IBK458760:IBK458798 ILG458760:ILG458798 IVC458760:IVC458798 JEY458760:JEY458798 JOU458760:JOU458798 JYQ458760:JYQ458798 KIM458760:KIM458798 KSI458760:KSI458798 LCE458760:LCE458798 LMA458760:LMA458798 LVW458760:LVW458798 MFS458760:MFS458798 MPO458760:MPO458798 MZK458760:MZK458798 NJG458760:NJG458798 NTC458760:NTC458798 OCY458760:OCY458798 OMU458760:OMU458798 OWQ458760:OWQ458798 PGM458760:PGM458798 PQI458760:PQI458798 QAE458760:QAE458798 QKA458760:QKA458798 QTW458760:QTW458798 RDS458760:RDS458798 RNO458760:RNO458798 RXK458760:RXK458798 SHG458760:SHG458798 SRC458760:SRC458798 TAY458760:TAY458798 TKU458760:TKU458798 TUQ458760:TUQ458798 UEM458760:UEM458798 UOI458760:UOI458798 UYE458760:UYE458798 VIA458760:VIA458798 VRW458760:VRW458798 WBS458760:WBS458798 WLO458760:WLO458798 WVK458760:WVK458798 C524296:C524334 IY524296:IY524334 SU524296:SU524334 ACQ524296:ACQ524334 AMM524296:AMM524334 AWI524296:AWI524334 BGE524296:BGE524334 BQA524296:BQA524334 BZW524296:BZW524334 CJS524296:CJS524334 CTO524296:CTO524334 DDK524296:DDK524334 DNG524296:DNG524334 DXC524296:DXC524334 EGY524296:EGY524334 EQU524296:EQU524334 FAQ524296:FAQ524334 FKM524296:FKM524334 FUI524296:FUI524334 GEE524296:GEE524334 GOA524296:GOA524334 GXW524296:GXW524334 HHS524296:HHS524334 HRO524296:HRO524334 IBK524296:IBK524334 ILG524296:ILG524334 IVC524296:IVC524334 JEY524296:JEY524334 JOU524296:JOU524334 JYQ524296:JYQ524334 KIM524296:KIM524334 KSI524296:KSI524334 LCE524296:LCE524334 LMA524296:LMA524334 LVW524296:LVW524334 MFS524296:MFS524334 MPO524296:MPO524334 MZK524296:MZK524334 NJG524296:NJG524334 NTC524296:NTC524334 OCY524296:OCY524334 OMU524296:OMU524334 OWQ524296:OWQ524334 PGM524296:PGM524334 PQI524296:PQI524334 QAE524296:QAE524334 QKA524296:QKA524334 QTW524296:QTW524334 RDS524296:RDS524334 RNO524296:RNO524334 RXK524296:RXK524334 SHG524296:SHG524334 SRC524296:SRC524334 TAY524296:TAY524334 TKU524296:TKU524334 TUQ524296:TUQ524334 UEM524296:UEM524334 UOI524296:UOI524334 UYE524296:UYE524334 VIA524296:VIA524334 VRW524296:VRW524334 WBS524296:WBS524334 WLO524296:WLO524334 WVK524296:WVK524334 C589832:C589870 IY589832:IY589870 SU589832:SU589870 ACQ589832:ACQ589870 AMM589832:AMM589870 AWI589832:AWI589870 BGE589832:BGE589870 BQA589832:BQA589870 BZW589832:BZW589870 CJS589832:CJS589870 CTO589832:CTO589870 DDK589832:DDK589870 DNG589832:DNG589870 DXC589832:DXC589870 EGY589832:EGY589870 EQU589832:EQU589870 FAQ589832:FAQ589870 FKM589832:FKM589870 FUI589832:FUI589870 GEE589832:GEE589870 GOA589832:GOA589870 GXW589832:GXW589870 HHS589832:HHS589870 HRO589832:HRO589870 IBK589832:IBK589870 ILG589832:ILG589870 IVC589832:IVC589870 JEY589832:JEY589870 JOU589832:JOU589870 JYQ589832:JYQ589870 KIM589832:KIM589870 KSI589832:KSI589870 LCE589832:LCE589870 LMA589832:LMA589870 LVW589832:LVW589870 MFS589832:MFS589870 MPO589832:MPO589870 MZK589832:MZK589870 NJG589832:NJG589870 NTC589832:NTC589870 OCY589832:OCY589870 OMU589832:OMU589870 OWQ589832:OWQ589870 PGM589832:PGM589870 PQI589832:PQI589870 QAE589832:QAE589870 QKA589832:QKA589870 QTW589832:QTW589870 RDS589832:RDS589870 RNO589832:RNO589870 RXK589832:RXK589870 SHG589832:SHG589870 SRC589832:SRC589870 TAY589832:TAY589870 TKU589832:TKU589870 TUQ589832:TUQ589870 UEM589832:UEM589870 UOI589832:UOI589870 UYE589832:UYE589870 VIA589832:VIA589870 VRW589832:VRW589870 WBS589832:WBS589870 WLO589832:WLO589870 WVK589832:WVK589870 C655368:C655406 IY655368:IY655406 SU655368:SU655406 ACQ655368:ACQ655406 AMM655368:AMM655406 AWI655368:AWI655406 BGE655368:BGE655406 BQA655368:BQA655406 BZW655368:BZW655406 CJS655368:CJS655406 CTO655368:CTO655406 DDK655368:DDK655406 DNG655368:DNG655406 DXC655368:DXC655406 EGY655368:EGY655406 EQU655368:EQU655406 FAQ655368:FAQ655406 FKM655368:FKM655406 FUI655368:FUI655406 GEE655368:GEE655406 GOA655368:GOA655406 GXW655368:GXW655406 HHS655368:HHS655406 HRO655368:HRO655406 IBK655368:IBK655406 ILG655368:ILG655406 IVC655368:IVC655406 JEY655368:JEY655406 JOU655368:JOU655406 JYQ655368:JYQ655406 KIM655368:KIM655406 KSI655368:KSI655406 LCE655368:LCE655406 LMA655368:LMA655406 LVW655368:LVW655406 MFS655368:MFS655406 MPO655368:MPO655406 MZK655368:MZK655406 NJG655368:NJG655406 NTC655368:NTC655406 OCY655368:OCY655406 OMU655368:OMU655406 OWQ655368:OWQ655406 PGM655368:PGM655406 PQI655368:PQI655406 QAE655368:QAE655406 QKA655368:QKA655406 QTW655368:QTW655406 RDS655368:RDS655406 RNO655368:RNO655406 RXK655368:RXK655406 SHG655368:SHG655406 SRC655368:SRC655406 TAY655368:TAY655406 TKU655368:TKU655406 TUQ655368:TUQ655406 UEM655368:UEM655406 UOI655368:UOI655406 UYE655368:UYE655406 VIA655368:VIA655406 VRW655368:VRW655406 WBS655368:WBS655406 WLO655368:WLO655406 WVK655368:WVK655406 C720904:C720942 IY720904:IY720942 SU720904:SU720942 ACQ720904:ACQ720942 AMM720904:AMM720942 AWI720904:AWI720942 BGE720904:BGE720942 BQA720904:BQA720942 BZW720904:BZW720942 CJS720904:CJS720942 CTO720904:CTO720942 DDK720904:DDK720942 DNG720904:DNG720942 DXC720904:DXC720942 EGY720904:EGY720942 EQU720904:EQU720942 FAQ720904:FAQ720942 FKM720904:FKM720942 FUI720904:FUI720942 GEE720904:GEE720942 GOA720904:GOA720942 GXW720904:GXW720942 HHS720904:HHS720942 HRO720904:HRO720942 IBK720904:IBK720942 ILG720904:ILG720942 IVC720904:IVC720942 JEY720904:JEY720942 JOU720904:JOU720942 JYQ720904:JYQ720942 KIM720904:KIM720942 KSI720904:KSI720942 LCE720904:LCE720942 LMA720904:LMA720942 LVW720904:LVW720942 MFS720904:MFS720942 MPO720904:MPO720942 MZK720904:MZK720942 NJG720904:NJG720942 NTC720904:NTC720942 OCY720904:OCY720942 OMU720904:OMU720942 OWQ720904:OWQ720942 PGM720904:PGM720942 PQI720904:PQI720942 QAE720904:QAE720942 QKA720904:QKA720942 QTW720904:QTW720942 RDS720904:RDS720942 RNO720904:RNO720942 RXK720904:RXK720942 SHG720904:SHG720942 SRC720904:SRC720942 TAY720904:TAY720942 TKU720904:TKU720942 TUQ720904:TUQ720942 UEM720904:UEM720942 UOI720904:UOI720942 UYE720904:UYE720942 VIA720904:VIA720942 VRW720904:VRW720942 WBS720904:WBS720942 WLO720904:WLO720942 WVK720904:WVK720942 C786440:C786478 IY786440:IY786478 SU786440:SU786478 ACQ786440:ACQ786478 AMM786440:AMM786478 AWI786440:AWI786478 BGE786440:BGE786478 BQA786440:BQA786478 BZW786440:BZW786478 CJS786440:CJS786478 CTO786440:CTO786478 DDK786440:DDK786478 DNG786440:DNG786478 DXC786440:DXC786478 EGY786440:EGY786478 EQU786440:EQU786478 FAQ786440:FAQ786478 FKM786440:FKM786478 FUI786440:FUI786478 GEE786440:GEE786478 GOA786440:GOA786478 GXW786440:GXW786478 HHS786440:HHS786478 HRO786440:HRO786478 IBK786440:IBK786478 ILG786440:ILG786478 IVC786440:IVC786478 JEY786440:JEY786478 JOU786440:JOU786478 JYQ786440:JYQ786478 KIM786440:KIM786478 KSI786440:KSI786478 LCE786440:LCE786478 LMA786440:LMA786478 LVW786440:LVW786478 MFS786440:MFS786478 MPO786440:MPO786478 MZK786440:MZK786478 NJG786440:NJG786478 NTC786440:NTC786478 OCY786440:OCY786478 OMU786440:OMU786478 OWQ786440:OWQ786478 PGM786440:PGM786478 PQI786440:PQI786478 QAE786440:QAE786478 QKA786440:QKA786478 QTW786440:QTW786478 RDS786440:RDS786478 RNO786440:RNO786478 RXK786440:RXK786478 SHG786440:SHG786478 SRC786440:SRC786478 TAY786440:TAY786478 TKU786440:TKU786478 TUQ786440:TUQ786478 UEM786440:UEM786478 UOI786440:UOI786478 UYE786440:UYE786478 VIA786440:VIA786478 VRW786440:VRW786478 WBS786440:WBS786478 WLO786440:WLO786478 WVK786440:WVK786478 C851976:C852014 IY851976:IY852014 SU851976:SU852014 ACQ851976:ACQ852014 AMM851976:AMM852014 AWI851976:AWI852014 BGE851976:BGE852014 BQA851976:BQA852014 BZW851976:BZW852014 CJS851976:CJS852014 CTO851976:CTO852014 DDK851976:DDK852014 DNG851976:DNG852014 DXC851976:DXC852014 EGY851976:EGY852014 EQU851976:EQU852014 FAQ851976:FAQ852014 FKM851976:FKM852014 FUI851976:FUI852014 GEE851976:GEE852014 GOA851976:GOA852014 GXW851976:GXW852014 HHS851976:HHS852014 HRO851976:HRO852014 IBK851976:IBK852014 ILG851976:ILG852014 IVC851976:IVC852014 JEY851976:JEY852014 JOU851976:JOU852014 JYQ851976:JYQ852014 KIM851976:KIM852014 KSI851976:KSI852014 LCE851976:LCE852014 LMA851976:LMA852014 LVW851976:LVW852014 MFS851976:MFS852014 MPO851976:MPO852014 MZK851976:MZK852014 NJG851976:NJG852014 NTC851976:NTC852014 OCY851976:OCY852014 OMU851976:OMU852014 OWQ851976:OWQ852014 PGM851976:PGM852014 PQI851976:PQI852014 QAE851976:QAE852014 QKA851976:QKA852014 QTW851976:QTW852014 RDS851976:RDS852014 RNO851976:RNO852014 RXK851976:RXK852014 SHG851976:SHG852014 SRC851976:SRC852014 TAY851976:TAY852014 TKU851976:TKU852014 TUQ851976:TUQ852014 UEM851976:UEM852014 UOI851976:UOI852014 UYE851976:UYE852014 VIA851976:VIA852014 VRW851976:VRW852014 WBS851976:WBS852014 WLO851976:WLO852014 WVK851976:WVK852014 C917512:C917550 IY917512:IY917550 SU917512:SU917550 ACQ917512:ACQ917550 AMM917512:AMM917550 AWI917512:AWI917550 BGE917512:BGE917550 BQA917512:BQA917550 BZW917512:BZW917550 CJS917512:CJS917550 CTO917512:CTO917550 DDK917512:DDK917550 DNG917512:DNG917550 DXC917512:DXC917550 EGY917512:EGY917550 EQU917512:EQU917550 FAQ917512:FAQ917550 FKM917512:FKM917550 FUI917512:FUI917550 GEE917512:GEE917550 GOA917512:GOA917550 GXW917512:GXW917550 HHS917512:HHS917550 HRO917512:HRO917550 IBK917512:IBK917550 ILG917512:ILG917550 IVC917512:IVC917550 JEY917512:JEY917550 JOU917512:JOU917550 JYQ917512:JYQ917550 KIM917512:KIM917550 KSI917512:KSI917550 LCE917512:LCE917550 LMA917512:LMA917550 LVW917512:LVW917550 MFS917512:MFS917550 MPO917512:MPO917550 MZK917512:MZK917550 NJG917512:NJG917550 NTC917512:NTC917550 OCY917512:OCY917550 OMU917512:OMU917550 OWQ917512:OWQ917550 PGM917512:PGM917550 PQI917512:PQI917550 QAE917512:QAE917550 QKA917512:QKA917550 QTW917512:QTW917550 RDS917512:RDS917550 RNO917512:RNO917550 RXK917512:RXK917550 SHG917512:SHG917550 SRC917512:SRC917550 TAY917512:TAY917550 TKU917512:TKU917550 TUQ917512:TUQ917550 UEM917512:UEM917550 UOI917512:UOI917550 UYE917512:UYE917550 VIA917512:VIA917550 VRW917512:VRW917550 WBS917512:WBS917550 WLO917512:WLO917550 WVK917512:WVK917550 C983048:C983086 IY983048:IY983086 SU983048:SU983086 ACQ983048:ACQ983086 AMM983048:AMM983086 AWI983048:AWI983086 BGE983048:BGE983086 BQA983048:BQA983086 BZW983048:BZW983086 CJS983048:CJS983086 CTO983048:CTO983086 DDK983048:DDK983086 DNG983048:DNG983086 DXC983048:DXC983086 EGY983048:EGY983086 EQU983048:EQU983086 FAQ983048:FAQ983086 FKM983048:FKM983086 FUI983048:FUI983086 GEE983048:GEE983086 GOA983048:GOA983086 GXW983048:GXW983086 HHS983048:HHS983086 HRO983048:HRO983086 IBK983048:IBK983086 ILG983048:ILG983086 IVC983048:IVC983086 JEY983048:JEY983086 JOU983048:JOU983086 JYQ983048:JYQ983086 KIM983048:KIM983086 KSI983048:KSI983086 LCE983048:LCE983086 LMA983048:LMA983086 LVW983048:LVW983086 MFS983048:MFS983086 MPO983048:MPO983086 MZK983048:MZK983086 NJG983048:NJG983086 NTC983048:NTC983086 OCY983048:OCY983086 OMU983048:OMU983086 OWQ983048:OWQ983086 PGM983048:PGM983086 PQI983048:PQI983086 QAE983048:QAE983086 QKA983048:QKA983086 QTW983048:QTW983086 RDS983048:RDS983086 RNO983048:RNO983086 RXK983048:RXK983086 SHG983048:SHG983086 SRC983048:SRC983086 TAY983048:TAY983086 TKU983048:TKU983086 TUQ983048:TUQ983086 UEM983048:UEM983086 UOI983048:UOI983086 UYE983048:UYE983086 VIA983048:VIA983086 VRW983048:VRW983086 WBS983048:WBS983086 WLO983048:WLO983086 WVK983048:WVK983086 WVK9:WVK46 WLO9:WLO46 WBS9:WBS46 VRW9:VRW46 VIA9:VIA46 UYE9:UYE46 UOI9:UOI46 UEM9:UEM46 TUQ9:TUQ46 TKU9:TKU46 TAY9:TAY46 SRC9:SRC46 SHG9:SHG46 RXK9:RXK46 RNO9:RNO46 RDS9:RDS46 QTW9:QTW46 QKA9:QKA46 QAE9:QAE46 PQI9:PQI46 PGM9:PGM46 OWQ9:OWQ46 OMU9:OMU46 OCY9:OCY46 NTC9:NTC46 NJG9:NJG46 MZK9:MZK46 MPO9:MPO46 MFS9:MFS46 LVW9:LVW46 LMA9:LMA46 LCE9:LCE46 KSI9:KSI46 KIM9:KIM46 JYQ9:JYQ46 JOU9:JOU46 JEY9:JEY46 IVC9:IVC46 ILG9:ILG46 IBK9:IBK46 HRO9:HRO46 HHS9:HHS46 GXW9:GXW46 GOA9:GOA46 GEE9:GEE46 FUI9:FUI46 FKM9:FKM46 FAQ9:FAQ46 EQU9:EQU46 EGY9:EGY46 DXC9:DXC46 DNG9:DNG46 DDK9:DDK46 CTO9:CTO46 CJS9:CJS46 BZW9:BZW46 BQA9:BQA46 BGE9:BGE46 AWI9:AWI46 AMM9:AMM46 ACQ9:ACQ46 SU9:SU46 IY9:IY46 C9:C46">
      <formula1>$T$10</formula1>
    </dataValidation>
  </dataValidations>
  <pageMargins left="0.7" right="0.7" top="0.75" bottom="0.75" header="0.3" footer="0.3"/>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7"/>
  <sheetViews>
    <sheetView workbookViewId="0">
      <selection activeCell="B7" sqref="B7"/>
    </sheetView>
  </sheetViews>
  <sheetFormatPr defaultRowHeight="13.5"/>
  <cols>
    <col min="1" max="1" width="2.625" customWidth="1"/>
    <col min="2" max="2" width="86.625" customWidth="1"/>
  </cols>
  <sheetData>
    <row r="1" spans="1:6" ht="18.75">
      <c r="A1" s="166" t="s">
        <v>68</v>
      </c>
      <c r="B1" s="59"/>
    </row>
    <row r="3" spans="1:6" ht="20.25" customHeight="1">
      <c r="A3" s="256" t="s">
        <v>188</v>
      </c>
      <c r="B3" s="199"/>
      <c r="C3" s="58"/>
      <c r="D3" s="58"/>
      <c r="E3" s="58"/>
      <c r="F3" s="58"/>
    </row>
    <row r="4" spans="1:6" ht="29.25" customHeight="1">
      <c r="A4" s="256"/>
      <c r="B4" s="269" t="s">
        <v>183</v>
      </c>
      <c r="C4" s="58"/>
      <c r="D4" s="58"/>
      <c r="E4" s="58"/>
      <c r="F4" s="58"/>
    </row>
    <row r="5" spans="1:6" ht="20.25" customHeight="1">
      <c r="A5" s="137"/>
      <c r="B5" s="199"/>
      <c r="C5" s="58"/>
      <c r="D5" s="58"/>
      <c r="E5" s="58"/>
      <c r="F5" s="58"/>
    </row>
    <row r="6" spans="1:6" ht="20.25" customHeight="1">
      <c r="A6" s="161" t="s">
        <v>69</v>
      </c>
      <c r="B6" s="137"/>
    </row>
    <row r="7" spans="1:6" ht="89.25" customHeight="1">
      <c r="B7" s="136" t="s">
        <v>220</v>
      </c>
    </row>
    <row r="8" spans="1:6" ht="20.25" customHeight="1">
      <c r="B8" s="136"/>
    </row>
    <row r="9" spans="1:6" ht="20.25" customHeight="1">
      <c r="A9" s="161" t="s">
        <v>187</v>
      </c>
    </row>
    <row r="10" spans="1:6" ht="27.75" customHeight="1">
      <c r="B10" s="136" t="s">
        <v>184</v>
      </c>
    </row>
    <row r="11" spans="1:6" ht="20.25" customHeight="1"/>
    <row r="12" spans="1:6" ht="20.25" customHeight="1">
      <c r="A12" s="161" t="s">
        <v>137</v>
      </c>
    </row>
    <row r="13" spans="1:6" ht="153.75" customHeight="1">
      <c r="A13" s="161"/>
      <c r="B13" s="269" t="s">
        <v>221</v>
      </c>
    </row>
    <row r="14" spans="1:6" ht="20.25" customHeight="1">
      <c r="A14" s="161"/>
    </row>
    <row r="15" spans="1:6" ht="20.25" customHeight="1">
      <c r="A15" s="161"/>
      <c r="B15" s="137"/>
    </row>
    <row r="16" spans="1:6" ht="20.25" customHeight="1"/>
    <row r="17" ht="20.25" customHeight="1"/>
  </sheetData>
  <phoneticPr fontId="2"/>
  <pageMargins left="0.70866141732283472" right="0.70866141732283472" top="0.74803149606299213" bottom="0.74803149606299213" header="0.31496062992125984" footer="0.31496062992125984"/>
  <pageSetup paperSize="9" scale="97"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9"/>
  <sheetViews>
    <sheetView showZeros="0" zoomScale="115" zoomScaleNormal="115" workbookViewId="0">
      <selection activeCell="X9" sqref="X9:AK9"/>
    </sheetView>
  </sheetViews>
  <sheetFormatPr defaultColWidth="2.25" defaultRowHeight="12"/>
  <cols>
    <col min="1" max="1" width="2.625" style="1" customWidth="1"/>
    <col min="2" max="2" width="2.5" style="1" bestFit="1" customWidth="1"/>
    <col min="3" max="3" width="2.25" style="1"/>
    <col min="4" max="4" width="2.5" style="1" bestFit="1" customWidth="1"/>
    <col min="5" max="16" width="2.25" style="1"/>
    <col min="17" max="17" width="2.5" style="1" customWidth="1"/>
    <col min="18" max="38" width="2.25" style="1"/>
    <col min="39" max="39" width="2.25" style="1" customWidth="1"/>
    <col min="40" max="74" width="2.25" style="1"/>
    <col min="75" max="75" width="3.5" style="1" customWidth="1"/>
    <col min="76" max="16384" width="2.25" style="1"/>
  </cols>
  <sheetData>
    <row r="1" spans="1:42" ht="18.95" customHeight="1">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spans="1:42" ht="18.95" customHeight="1">
      <c r="A2" s="94" t="s">
        <v>219</v>
      </c>
      <c r="B2" s="173"/>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row>
    <row r="3" spans="1:42" ht="18.95" customHeight="1">
      <c r="A3" s="94"/>
      <c r="B3" s="9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row>
    <row r="4" spans="1:42" ht="18.95" customHeight="1">
      <c r="A4" s="77"/>
      <c r="B4" s="80"/>
      <c r="C4" s="81"/>
      <c r="D4" s="81"/>
      <c r="E4" s="77"/>
      <c r="F4" s="77"/>
      <c r="G4" s="77"/>
      <c r="H4" s="77"/>
      <c r="I4" s="77"/>
      <c r="J4" s="77"/>
      <c r="K4" s="77"/>
      <c r="L4" s="77"/>
      <c r="M4" s="77"/>
      <c r="N4" s="77"/>
      <c r="O4" s="77"/>
      <c r="P4" s="77"/>
      <c r="Q4" s="77"/>
      <c r="R4" s="77"/>
      <c r="S4" s="77"/>
      <c r="T4" s="77"/>
      <c r="U4" s="77"/>
      <c r="V4" s="77"/>
      <c r="W4" s="77"/>
      <c r="X4" s="77"/>
      <c r="Y4" s="77"/>
      <c r="Z4" s="77"/>
      <c r="AA4" s="345" t="s">
        <v>78</v>
      </c>
      <c r="AB4" s="345"/>
      <c r="AC4" s="361"/>
      <c r="AD4" s="361"/>
      <c r="AE4" s="79" t="s">
        <v>3</v>
      </c>
      <c r="AF4" s="361"/>
      <c r="AG4" s="361"/>
      <c r="AH4" s="79" t="s">
        <v>2</v>
      </c>
      <c r="AI4" s="361"/>
      <c r="AJ4" s="361"/>
      <c r="AK4" s="79" t="s">
        <v>1</v>
      </c>
      <c r="AL4" s="79"/>
    </row>
    <row r="5" spans="1:42" ht="18.95" customHeight="1">
      <c r="A5" s="77"/>
      <c r="B5" s="80"/>
      <c r="C5" s="81"/>
      <c r="D5" s="81"/>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1:42" ht="18.95" customHeight="1">
      <c r="A6" s="85"/>
      <c r="B6" s="85"/>
      <c r="C6" s="85"/>
      <c r="D6" s="85"/>
      <c r="E6" s="85"/>
      <c r="F6" s="85"/>
      <c r="G6" s="78" t="s">
        <v>82</v>
      </c>
      <c r="H6" s="85" t="s">
        <v>79</v>
      </c>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1:42" ht="18.95" customHeight="1">
      <c r="A7" s="78"/>
      <c r="B7" s="78"/>
      <c r="C7" s="78"/>
      <c r="D7" s="78"/>
      <c r="E7" s="78"/>
      <c r="F7" s="78"/>
      <c r="G7" s="78"/>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row>
    <row r="8" spans="1:42" ht="18.95" customHeight="1">
      <c r="A8" s="78"/>
      <c r="B8" s="78"/>
      <c r="C8" s="78"/>
      <c r="D8" s="78"/>
      <c r="E8" s="78"/>
      <c r="F8" s="78"/>
      <c r="G8" s="78"/>
      <c r="H8" s="77"/>
      <c r="I8" s="77"/>
      <c r="J8" s="77"/>
      <c r="K8" s="77"/>
      <c r="L8" s="77"/>
      <c r="M8" s="77"/>
      <c r="N8" s="77"/>
      <c r="O8" s="77"/>
      <c r="P8" s="77"/>
      <c r="Q8" s="77"/>
      <c r="R8" s="82"/>
      <c r="S8" s="345" t="s">
        <v>141</v>
      </c>
      <c r="T8" s="345"/>
      <c r="U8" s="345"/>
      <c r="V8" s="345"/>
      <c r="W8" s="345"/>
      <c r="X8" s="358"/>
      <c r="Y8" s="358"/>
      <c r="Z8" s="358"/>
      <c r="AA8" s="358"/>
      <c r="AB8" s="358"/>
      <c r="AC8" s="358"/>
      <c r="AD8" s="358"/>
      <c r="AE8" s="358"/>
      <c r="AF8" s="358"/>
      <c r="AG8" s="358"/>
      <c r="AH8" s="358"/>
      <c r="AI8" s="358"/>
      <c r="AJ8" s="358"/>
      <c r="AK8" s="358"/>
      <c r="AL8" s="77"/>
      <c r="AO8" s="83"/>
      <c r="AP8" s="83"/>
    </row>
    <row r="9" spans="1:42" ht="18.95" customHeight="1">
      <c r="A9" s="78"/>
      <c r="B9" s="78"/>
      <c r="C9" s="78"/>
      <c r="D9" s="78"/>
      <c r="E9" s="78"/>
      <c r="F9" s="78"/>
      <c r="G9" s="78"/>
      <c r="H9" s="77"/>
      <c r="I9" s="77"/>
      <c r="J9" s="77"/>
      <c r="K9" s="77"/>
      <c r="L9" s="77"/>
      <c r="M9" s="77"/>
      <c r="N9" s="77"/>
      <c r="O9" s="77"/>
      <c r="P9" s="77"/>
      <c r="Q9" s="77"/>
      <c r="R9" s="84"/>
      <c r="S9" s="360" t="s">
        <v>139</v>
      </c>
      <c r="T9" s="360"/>
      <c r="U9" s="360"/>
      <c r="V9" s="360"/>
      <c r="W9" s="360"/>
      <c r="X9" s="358"/>
      <c r="Y9" s="358"/>
      <c r="Z9" s="358"/>
      <c r="AA9" s="358"/>
      <c r="AB9" s="358"/>
      <c r="AC9" s="358"/>
      <c r="AD9" s="358"/>
      <c r="AE9" s="358"/>
      <c r="AF9" s="358"/>
      <c r="AG9" s="358"/>
      <c r="AH9" s="358"/>
      <c r="AI9" s="358"/>
      <c r="AJ9" s="358"/>
      <c r="AK9" s="358"/>
      <c r="AL9" s="77"/>
    </row>
    <row r="10" spans="1:42" ht="18.95" customHeight="1">
      <c r="A10" s="78"/>
      <c r="B10" s="78"/>
      <c r="C10" s="78"/>
      <c r="D10" s="78"/>
      <c r="E10" s="78"/>
      <c r="F10" s="78"/>
      <c r="G10" s="78"/>
      <c r="H10" s="77"/>
      <c r="I10" s="77"/>
      <c r="J10" s="77"/>
      <c r="K10" s="77"/>
      <c r="L10" s="77"/>
      <c r="M10" s="77"/>
      <c r="N10" s="77"/>
      <c r="O10" s="77"/>
      <c r="P10" s="77"/>
      <c r="Q10" s="77"/>
      <c r="R10" s="77"/>
      <c r="S10" s="360" t="s">
        <v>140</v>
      </c>
      <c r="T10" s="360"/>
      <c r="U10" s="360"/>
      <c r="V10" s="360"/>
      <c r="W10" s="360"/>
      <c r="X10" s="358"/>
      <c r="Y10" s="358"/>
      <c r="Z10" s="358"/>
      <c r="AA10" s="358"/>
      <c r="AB10" s="358"/>
      <c r="AC10" s="358"/>
      <c r="AD10" s="358"/>
      <c r="AE10" s="358"/>
      <c r="AF10" s="358"/>
      <c r="AG10" s="358"/>
      <c r="AH10" s="358"/>
      <c r="AI10" s="358"/>
      <c r="AJ10" s="358"/>
      <c r="AK10" s="358"/>
      <c r="AL10" s="77"/>
    </row>
    <row r="11" spans="1:42" ht="18.95" customHeight="1">
      <c r="A11" s="78"/>
      <c r="B11" s="78"/>
      <c r="C11" s="78"/>
      <c r="D11" s="78"/>
      <c r="E11" s="78"/>
      <c r="F11" s="78"/>
      <c r="G11" s="78"/>
      <c r="H11" s="77"/>
      <c r="I11" s="77"/>
      <c r="J11" s="77"/>
      <c r="K11" s="77"/>
      <c r="L11" s="77"/>
      <c r="M11" s="77"/>
      <c r="N11" s="77"/>
      <c r="O11" s="77"/>
      <c r="P11" s="77"/>
      <c r="Q11" s="77"/>
      <c r="R11" s="77"/>
      <c r="S11" s="84"/>
      <c r="U11" s="77"/>
      <c r="V11" s="77"/>
      <c r="W11" s="77"/>
      <c r="X11" s="77"/>
      <c r="Y11" s="77"/>
      <c r="Z11" s="77"/>
      <c r="AA11" s="77"/>
      <c r="AB11" s="77"/>
      <c r="AC11" s="77"/>
      <c r="AD11" s="77"/>
      <c r="AE11" s="77"/>
      <c r="AF11" s="77"/>
      <c r="AG11" s="77"/>
      <c r="AH11" s="77"/>
      <c r="AI11" s="77"/>
      <c r="AJ11" s="77"/>
      <c r="AK11" s="77"/>
      <c r="AL11" s="77"/>
    </row>
    <row r="12" spans="1:42" s="158" customFormat="1" ht="18.95" customHeight="1">
      <c r="A12" s="90"/>
      <c r="B12" s="90" t="s">
        <v>216</v>
      </c>
      <c r="C12" s="155"/>
      <c r="D12" s="155"/>
      <c r="E12" s="156"/>
      <c r="F12" s="90"/>
      <c r="G12" s="155"/>
      <c r="H12" s="155"/>
      <c r="I12" s="155"/>
      <c r="J12" s="155"/>
      <c r="K12" s="155"/>
      <c r="L12" s="155"/>
      <c r="M12" s="155"/>
      <c r="N12" s="155"/>
      <c r="O12" s="155"/>
      <c r="P12" s="155"/>
      <c r="Q12" s="155"/>
      <c r="R12" s="155"/>
      <c r="S12" s="155"/>
      <c r="T12" s="155"/>
      <c r="U12" s="155"/>
      <c r="V12" s="155"/>
      <c r="W12" s="155"/>
      <c r="X12" s="155"/>
      <c r="Y12" s="155"/>
      <c r="Z12" s="155"/>
      <c r="AA12" s="155"/>
      <c r="AB12" s="155"/>
      <c r="AC12" s="351">
        <f ca="1">SUM(申請一覧!I16*1000,'R3申請一覧'!I16*1000)</f>
        <v>0</v>
      </c>
      <c r="AD12" s="351"/>
      <c r="AE12" s="351"/>
      <c r="AF12" s="351"/>
      <c r="AG12" s="351"/>
      <c r="AH12" s="351"/>
      <c r="AI12" s="351"/>
      <c r="AJ12" s="155"/>
      <c r="AK12" s="157" t="s">
        <v>83</v>
      </c>
      <c r="AL12" s="155"/>
    </row>
    <row r="13" spans="1:42" s="160" customFormat="1" ht="91.5" customHeight="1">
      <c r="A13" s="159"/>
      <c r="B13" s="352" t="s">
        <v>185</v>
      </c>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159"/>
    </row>
    <row r="14" spans="1:42" ht="18.95" customHeight="1">
      <c r="A14" s="77"/>
      <c r="B14" s="87"/>
      <c r="C14" s="87"/>
      <c r="D14" s="87"/>
      <c r="E14" s="87"/>
      <c r="F14" s="87"/>
      <c r="G14" s="87"/>
      <c r="H14" s="87"/>
      <c r="I14" s="87"/>
      <c r="J14" s="87"/>
      <c r="K14" s="87"/>
      <c r="L14" s="87"/>
      <c r="M14" s="87"/>
      <c r="N14" s="87"/>
      <c r="O14" s="87"/>
      <c r="P14" s="87"/>
      <c r="Q14" s="77"/>
      <c r="R14" s="77"/>
      <c r="S14" s="77"/>
      <c r="T14" s="77"/>
      <c r="U14" s="77"/>
      <c r="V14" s="77"/>
      <c r="W14" s="77"/>
      <c r="X14" s="77"/>
      <c r="Y14" s="77"/>
      <c r="Z14" s="77"/>
      <c r="AA14" s="77"/>
      <c r="AB14" s="77"/>
      <c r="AC14" s="77"/>
      <c r="AD14" s="77"/>
      <c r="AE14" s="77"/>
      <c r="AF14" s="77"/>
      <c r="AG14" s="77"/>
      <c r="AH14" s="77"/>
      <c r="AI14" s="77"/>
      <c r="AJ14" s="77"/>
      <c r="AK14" s="77"/>
      <c r="AL14" s="77"/>
    </row>
    <row r="15" spans="1:42" s="249" customFormat="1" ht="18.95" customHeight="1">
      <c r="B15" s="250"/>
      <c r="C15" s="251" t="s">
        <v>84</v>
      </c>
      <c r="D15" s="251"/>
      <c r="E15" s="251"/>
      <c r="F15" s="251"/>
      <c r="G15" s="251"/>
      <c r="H15" s="251"/>
      <c r="I15" s="251"/>
      <c r="J15" s="251"/>
      <c r="K15" s="251"/>
      <c r="L15" s="251"/>
      <c r="M15" s="251"/>
      <c r="N15" s="251"/>
      <c r="O15" s="251"/>
      <c r="P15" s="251"/>
      <c r="Q15" s="251"/>
      <c r="R15" s="251"/>
      <c r="S15" s="251"/>
      <c r="T15" s="251"/>
      <c r="U15" s="252"/>
      <c r="V15" s="252"/>
      <c r="W15" s="252"/>
      <c r="X15" s="251"/>
      <c r="Y15" s="253"/>
      <c r="AA15" s="253"/>
      <c r="AB15" s="253"/>
      <c r="AC15" s="253"/>
      <c r="AD15" s="253"/>
      <c r="AE15" s="253"/>
      <c r="AF15" s="253"/>
      <c r="AG15" s="253"/>
      <c r="AH15" s="253"/>
      <c r="AI15" s="253"/>
      <c r="AJ15" s="253"/>
      <c r="AK15" s="253"/>
      <c r="AL15" s="253"/>
      <c r="AM15" s="254"/>
    </row>
    <row r="16" spans="1:42" ht="18.95" customHeight="1">
      <c r="A16" s="85"/>
      <c r="B16" s="85"/>
      <c r="C16" s="353" t="s">
        <v>85</v>
      </c>
      <c r="D16" s="353"/>
      <c r="E16" s="353"/>
      <c r="F16" s="353"/>
      <c r="G16" s="353"/>
      <c r="H16" s="353"/>
      <c r="I16" s="85" t="s">
        <v>86</v>
      </c>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85"/>
      <c r="AM16" s="190"/>
    </row>
    <row r="17" spans="1:58" ht="18.95" customHeight="1">
      <c r="A17" s="85"/>
      <c r="B17" s="85"/>
      <c r="C17" s="354" t="s">
        <v>87</v>
      </c>
      <c r="D17" s="354"/>
      <c r="E17" s="354"/>
      <c r="F17" s="354"/>
      <c r="G17" s="354"/>
      <c r="H17" s="354"/>
      <c r="I17" s="85" t="s">
        <v>86</v>
      </c>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85"/>
      <c r="AM17" s="190"/>
      <c r="AP17" s="88"/>
      <c r="AQ17" s="2"/>
      <c r="AR17" s="2"/>
      <c r="AS17" s="2"/>
      <c r="AT17" s="2"/>
      <c r="AU17" s="2"/>
      <c r="AV17" s="2"/>
      <c r="AW17" s="2"/>
      <c r="AX17" s="2"/>
      <c r="AY17" s="2"/>
      <c r="AZ17" s="2"/>
      <c r="BA17" s="2"/>
      <c r="BB17" s="2"/>
      <c r="BC17" s="2"/>
      <c r="BD17" s="2"/>
      <c r="BE17" s="2"/>
      <c r="BF17" s="2"/>
    </row>
    <row r="18" spans="1:58" ht="18.95" customHeight="1">
      <c r="A18" s="85"/>
      <c r="B18" s="85"/>
      <c r="C18" s="354" t="s">
        <v>88</v>
      </c>
      <c r="D18" s="354"/>
      <c r="E18" s="354"/>
      <c r="F18" s="354"/>
      <c r="G18" s="354"/>
      <c r="H18" s="354"/>
      <c r="I18" s="85" t="s">
        <v>86</v>
      </c>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85"/>
      <c r="AM18" s="190"/>
      <c r="AP18" s="88"/>
      <c r="AQ18" s="2"/>
      <c r="AR18" s="2"/>
      <c r="AS18" s="2"/>
      <c r="AT18" s="2"/>
      <c r="AU18" s="2"/>
      <c r="AV18" s="2"/>
      <c r="AW18" s="2"/>
      <c r="AX18" s="2"/>
      <c r="AY18" s="2"/>
      <c r="AZ18" s="2"/>
      <c r="BA18" s="2"/>
      <c r="BB18" s="2"/>
      <c r="BC18" s="2"/>
      <c r="BD18" s="2"/>
      <c r="BE18" s="2"/>
      <c r="BF18" s="2"/>
    </row>
    <row r="19" spans="1:58" ht="18.95" customHeight="1">
      <c r="A19" s="89"/>
      <c r="B19" s="89"/>
      <c r="C19" s="354" t="s">
        <v>89</v>
      </c>
      <c r="D19" s="354"/>
      <c r="E19" s="354"/>
      <c r="F19" s="354"/>
      <c r="G19" s="354"/>
      <c r="H19" s="354"/>
      <c r="I19" s="85" t="s">
        <v>86</v>
      </c>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89"/>
      <c r="AM19" s="191"/>
    </row>
    <row r="20" spans="1:58" ht="18.95" customHeight="1">
      <c r="A20" s="77"/>
      <c r="B20" s="77"/>
      <c r="C20" s="354" t="s">
        <v>90</v>
      </c>
      <c r="D20" s="354"/>
      <c r="E20" s="354"/>
      <c r="F20" s="354"/>
      <c r="G20" s="354"/>
      <c r="H20" s="354"/>
      <c r="I20" s="85" t="s">
        <v>86</v>
      </c>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77"/>
      <c r="AM20" s="192"/>
    </row>
    <row r="21" spans="1:58" ht="18.95" customHeight="1">
      <c r="A21" s="77"/>
      <c r="B21" s="77"/>
      <c r="C21" s="97" t="s">
        <v>91</v>
      </c>
      <c r="D21" s="78"/>
      <c r="E21" s="78"/>
      <c r="F21" s="78"/>
      <c r="G21" s="78"/>
      <c r="H21" s="78"/>
      <c r="I21" s="78"/>
      <c r="J21" s="78"/>
      <c r="K21" s="78"/>
      <c r="L21" s="86"/>
      <c r="M21" s="86"/>
      <c r="N21" s="86"/>
      <c r="O21" s="86"/>
      <c r="P21" s="86"/>
      <c r="Q21" s="86"/>
      <c r="R21" s="86"/>
      <c r="S21" s="86"/>
      <c r="T21" s="86"/>
      <c r="U21" s="86"/>
      <c r="V21" s="86"/>
      <c r="W21" s="77"/>
      <c r="X21" s="77"/>
      <c r="Y21" s="77"/>
      <c r="Z21" s="77"/>
      <c r="AA21" s="77"/>
      <c r="AB21" s="77"/>
      <c r="AC21" s="77"/>
      <c r="AD21" s="77"/>
      <c r="AE21" s="77"/>
      <c r="AF21" s="77"/>
      <c r="AG21" s="77"/>
      <c r="AH21" s="77"/>
      <c r="AI21" s="77"/>
      <c r="AJ21" s="77"/>
      <c r="AK21" s="77"/>
      <c r="AL21" s="77"/>
      <c r="AM21" s="192"/>
    </row>
    <row r="22" spans="1:58" ht="18.95" customHeight="1">
      <c r="A22" s="77"/>
      <c r="B22" s="77"/>
      <c r="C22" s="97"/>
      <c r="D22" s="78"/>
      <c r="E22" s="78"/>
      <c r="F22" s="78"/>
      <c r="G22" s="78"/>
      <c r="H22" s="78"/>
      <c r="I22" s="78"/>
      <c r="J22" s="78"/>
      <c r="K22" s="78"/>
      <c r="L22" s="86"/>
      <c r="M22" s="86"/>
      <c r="N22" s="86"/>
      <c r="O22" s="86"/>
      <c r="P22" s="86"/>
      <c r="Q22" s="86"/>
      <c r="R22" s="86"/>
      <c r="S22" s="86"/>
      <c r="T22" s="86"/>
      <c r="U22" s="86"/>
      <c r="V22" s="86"/>
      <c r="W22" s="77"/>
      <c r="X22" s="77"/>
      <c r="Y22" s="77"/>
      <c r="Z22" s="77"/>
      <c r="AA22" s="77"/>
      <c r="AB22" s="77"/>
      <c r="AC22" s="77"/>
      <c r="AD22" s="77"/>
      <c r="AE22" s="77"/>
      <c r="AF22" s="77"/>
      <c r="AG22" s="77"/>
      <c r="AH22" s="77"/>
      <c r="AI22" s="77"/>
      <c r="AJ22" s="77"/>
      <c r="AK22" s="77"/>
      <c r="AL22" s="77"/>
      <c r="AM22" s="192"/>
    </row>
    <row r="23" spans="1:58" ht="18.95" customHeight="1">
      <c r="A23" s="86"/>
      <c r="B23" s="90"/>
      <c r="C23" s="86"/>
      <c r="D23" s="85"/>
      <c r="E23" s="317"/>
      <c r="F23" s="317"/>
      <c r="G23" s="317"/>
      <c r="H23" s="317"/>
      <c r="I23" s="317"/>
      <c r="J23" s="317"/>
      <c r="K23" s="317"/>
      <c r="L23" s="317"/>
      <c r="M23" s="317"/>
      <c r="N23" s="317"/>
      <c r="O23" s="317"/>
      <c r="P23" s="317"/>
      <c r="Q23" s="317"/>
      <c r="R23" s="317"/>
      <c r="S23" s="317"/>
      <c r="T23" s="318"/>
      <c r="U23" s="318"/>
      <c r="V23" s="318"/>
      <c r="W23" s="318"/>
      <c r="X23" s="318"/>
      <c r="Y23" s="318"/>
      <c r="Z23" s="318"/>
      <c r="AA23" s="318"/>
      <c r="AB23" s="318"/>
      <c r="AC23" s="77"/>
      <c r="AD23" s="77"/>
      <c r="AE23" s="77"/>
      <c r="AF23" s="77"/>
      <c r="AG23" s="77"/>
      <c r="AH23" s="77"/>
      <c r="AI23" s="77"/>
      <c r="AJ23" s="77"/>
      <c r="AK23" s="77"/>
      <c r="AL23" s="77"/>
      <c r="AM23" s="316"/>
      <c r="AN23" s="255">
        <v>1</v>
      </c>
    </row>
    <row r="24" spans="1:58" ht="9.9499999999999993" customHeight="1">
      <c r="A24" s="86"/>
      <c r="B24" s="90"/>
      <c r="C24" s="86"/>
      <c r="D24" s="85"/>
      <c r="E24" s="85"/>
      <c r="F24" s="85"/>
      <c r="G24" s="85"/>
      <c r="H24" s="85"/>
      <c r="I24" s="85"/>
      <c r="J24" s="85"/>
      <c r="K24" s="85"/>
      <c r="L24" s="85"/>
      <c r="M24" s="85"/>
      <c r="N24" s="85"/>
      <c r="O24" s="85"/>
      <c r="P24" s="85"/>
      <c r="Q24" s="85"/>
      <c r="R24" s="85"/>
      <c r="S24" s="85"/>
      <c r="T24" s="77"/>
      <c r="U24" s="77"/>
      <c r="V24" s="77"/>
      <c r="W24" s="77"/>
      <c r="X24" s="77"/>
      <c r="Y24" s="77"/>
      <c r="Z24" s="77"/>
      <c r="AA24" s="77"/>
      <c r="AB24" s="77"/>
      <c r="AC24" s="77"/>
      <c r="AD24" s="77"/>
      <c r="AE24" s="77"/>
      <c r="AF24" s="77"/>
      <c r="AG24" s="77"/>
      <c r="AH24" s="77"/>
      <c r="AI24" s="77"/>
      <c r="AJ24" s="77"/>
      <c r="AK24" s="77"/>
      <c r="AL24" s="77"/>
      <c r="AM24" s="162"/>
    </row>
    <row r="25" spans="1:58" ht="18.95" customHeight="1">
      <c r="A25" s="77"/>
      <c r="B25" s="86"/>
      <c r="C25" s="87"/>
      <c r="D25" s="86"/>
      <c r="E25" s="81"/>
      <c r="F25" s="81"/>
      <c r="G25" s="81"/>
      <c r="H25" s="81"/>
      <c r="I25" s="81"/>
      <c r="J25" s="81"/>
      <c r="K25" s="81"/>
      <c r="L25" s="81"/>
      <c r="M25" s="81"/>
      <c r="N25" s="81"/>
      <c r="O25" s="81"/>
      <c r="P25" s="81"/>
      <c r="Q25" s="81"/>
      <c r="R25" s="81"/>
      <c r="S25" s="81"/>
      <c r="T25" s="81"/>
      <c r="U25" s="81"/>
      <c r="V25" s="81"/>
      <c r="W25" s="81"/>
      <c r="X25" s="91"/>
      <c r="Y25" s="86"/>
      <c r="Z25" s="92"/>
      <c r="AA25" s="92"/>
      <c r="AB25" s="92"/>
      <c r="AC25" s="92"/>
      <c r="AD25" s="92"/>
      <c r="AE25" s="92"/>
      <c r="AF25" s="92"/>
      <c r="AG25" s="86"/>
      <c r="AH25" s="92"/>
      <c r="AI25" s="86"/>
      <c r="AJ25" s="81"/>
      <c r="AK25" s="81"/>
      <c r="AL25" s="77"/>
      <c r="AM25" s="162"/>
    </row>
    <row r="26" spans="1:58" ht="18.95" customHeight="1">
      <c r="A26" s="85"/>
      <c r="B26" s="86"/>
      <c r="C26" s="87"/>
      <c r="D26" s="86"/>
      <c r="E26" s="184"/>
      <c r="F26" s="87"/>
      <c r="G26" s="87"/>
      <c r="H26" s="87"/>
      <c r="I26" s="87"/>
      <c r="J26" s="87"/>
      <c r="K26" s="87"/>
      <c r="L26" s="87"/>
      <c r="M26" s="87"/>
      <c r="N26" s="87"/>
      <c r="O26" s="87"/>
      <c r="P26" s="87"/>
      <c r="Q26" s="92"/>
      <c r="R26" s="92"/>
      <c r="S26" s="92"/>
      <c r="T26" s="92"/>
      <c r="U26" s="93"/>
      <c r="V26" s="93"/>
      <c r="W26" s="93"/>
      <c r="X26" s="92"/>
      <c r="Y26" s="86"/>
      <c r="Z26" s="92"/>
      <c r="AA26" s="92"/>
      <c r="AB26" s="92"/>
      <c r="AC26" s="92"/>
      <c r="AD26" s="92"/>
      <c r="AE26" s="92"/>
      <c r="AF26" s="92"/>
      <c r="AG26" s="86"/>
      <c r="AH26" s="92"/>
      <c r="AI26" s="86"/>
      <c r="AJ26" s="93"/>
      <c r="AK26" s="93"/>
      <c r="AL26" s="77"/>
      <c r="AM26" s="315">
        <v>1</v>
      </c>
    </row>
    <row r="27" spans="1:58" ht="15.95" customHeight="1">
      <c r="A27" s="85"/>
      <c r="B27" s="86"/>
      <c r="C27" s="87"/>
      <c r="D27" s="86"/>
      <c r="E27" s="184"/>
      <c r="F27" s="184"/>
      <c r="G27" s="184"/>
      <c r="H27" s="87"/>
      <c r="I27" s="87"/>
      <c r="J27" s="87"/>
      <c r="K27" s="87"/>
      <c r="L27" s="87"/>
      <c r="M27" s="87"/>
      <c r="N27" s="87"/>
      <c r="O27" s="87"/>
      <c r="P27" s="87"/>
      <c r="Q27" s="92"/>
      <c r="R27" s="92"/>
      <c r="S27" s="92"/>
      <c r="T27" s="92"/>
      <c r="U27" s="93"/>
      <c r="V27" s="93"/>
      <c r="W27" s="93"/>
      <c r="X27" s="92"/>
      <c r="Y27" s="86"/>
      <c r="Z27" s="92"/>
      <c r="AA27" s="92"/>
      <c r="AB27" s="92"/>
      <c r="AC27" s="92"/>
      <c r="AD27" s="92"/>
      <c r="AE27" s="92"/>
      <c r="AF27" s="92"/>
      <c r="AG27" s="86"/>
      <c r="AH27" s="92"/>
      <c r="AI27" s="86"/>
      <c r="AJ27" s="93"/>
      <c r="AK27" s="93"/>
      <c r="AL27" s="77"/>
    </row>
    <row r="28" spans="1:58" ht="15.95" customHeight="1">
      <c r="A28" s="77"/>
      <c r="B28" s="77"/>
      <c r="C28" s="77"/>
      <c r="D28" s="77"/>
      <c r="E28" s="86"/>
      <c r="F28" s="86"/>
      <c r="G28" s="86"/>
      <c r="H28" s="77"/>
      <c r="I28" s="77"/>
      <c r="J28" s="77"/>
      <c r="K28" s="77"/>
      <c r="L28" s="87"/>
      <c r="M28" s="87"/>
      <c r="N28" s="87"/>
      <c r="O28" s="87"/>
      <c r="P28" s="87"/>
      <c r="Q28" s="87"/>
      <c r="R28" s="87"/>
      <c r="S28" s="87"/>
      <c r="T28" s="87"/>
      <c r="U28" s="87"/>
      <c r="V28" s="87"/>
      <c r="W28" s="77"/>
      <c r="X28" s="77"/>
      <c r="Y28" s="77"/>
      <c r="Z28" s="77"/>
      <c r="AA28" s="77"/>
      <c r="AB28" s="77"/>
      <c r="AC28" s="77"/>
      <c r="AD28" s="77"/>
      <c r="AE28" s="77"/>
      <c r="AF28" s="77"/>
      <c r="AG28" s="77"/>
      <c r="AH28" s="77"/>
      <c r="AI28" s="77"/>
      <c r="AJ28" s="77"/>
      <c r="AK28" s="77"/>
      <c r="AL28" s="77"/>
    </row>
    <row r="29" spans="1:58" ht="15.95" customHeight="1">
      <c r="A29" s="77"/>
      <c r="B29" s="86"/>
      <c r="C29" s="86"/>
      <c r="D29" s="86"/>
      <c r="E29" s="86"/>
      <c r="F29" s="86"/>
      <c r="G29" s="86"/>
      <c r="H29" s="86"/>
      <c r="I29" s="86"/>
      <c r="J29" s="86"/>
      <c r="K29" s="86"/>
      <c r="L29" s="77"/>
      <c r="M29" s="77"/>
      <c r="N29" s="77"/>
      <c r="O29" s="77"/>
      <c r="P29" s="77"/>
      <c r="R29" s="77"/>
      <c r="S29" s="77"/>
      <c r="T29" s="77"/>
      <c r="U29" s="77"/>
      <c r="V29" s="77"/>
      <c r="W29" s="77"/>
      <c r="X29" s="77"/>
      <c r="Y29" s="77"/>
      <c r="Z29" s="77"/>
      <c r="AA29" s="77"/>
      <c r="AB29" s="77"/>
      <c r="AC29" s="77"/>
      <c r="AD29" s="77"/>
      <c r="AE29" s="77"/>
      <c r="AF29" s="77"/>
      <c r="AG29" s="77"/>
      <c r="AH29" s="77"/>
      <c r="AI29" s="77"/>
      <c r="AJ29" s="77"/>
      <c r="AK29" s="77"/>
      <c r="AL29" s="77"/>
    </row>
    <row r="30" spans="1:58" ht="15.95" customHeight="1">
      <c r="A30" s="85"/>
      <c r="B30" s="86"/>
      <c r="C30" s="87"/>
      <c r="D30" s="86"/>
      <c r="E30" s="184"/>
      <c r="F30" s="184"/>
      <c r="G30" s="184"/>
      <c r="H30" s="87"/>
      <c r="I30" s="87"/>
      <c r="J30" s="87"/>
      <c r="K30" s="87"/>
      <c r="L30" s="87"/>
      <c r="M30" s="87"/>
      <c r="N30" s="87"/>
      <c r="O30" s="87"/>
      <c r="P30" s="87"/>
      <c r="Q30" s="92"/>
      <c r="R30" s="92"/>
      <c r="S30" s="92"/>
      <c r="T30" s="92"/>
      <c r="U30" s="93"/>
      <c r="V30" s="93"/>
      <c r="W30" s="93"/>
      <c r="X30" s="92"/>
      <c r="Y30" s="86"/>
      <c r="Z30" s="92"/>
      <c r="AA30" s="92"/>
      <c r="AB30" s="92"/>
      <c r="AC30" s="92"/>
      <c r="AD30" s="92"/>
      <c r="AE30" s="92"/>
      <c r="AF30" s="92"/>
      <c r="AG30" s="86"/>
      <c r="AH30" s="92"/>
      <c r="AI30" s="86"/>
      <c r="AJ30" s="93"/>
      <c r="AK30" s="93"/>
      <c r="AL30" s="77"/>
    </row>
    <row r="31" spans="1:58" ht="15.95" customHeight="1">
      <c r="A31" s="85"/>
      <c r="B31" s="86"/>
      <c r="C31" s="87"/>
      <c r="D31" s="86"/>
      <c r="E31" s="184"/>
      <c r="F31" s="184"/>
      <c r="G31" s="184"/>
      <c r="H31" s="87"/>
      <c r="I31" s="87"/>
      <c r="J31" s="87"/>
      <c r="K31" s="87"/>
      <c r="L31" s="87"/>
      <c r="M31" s="87"/>
      <c r="N31" s="87"/>
      <c r="O31" s="87"/>
      <c r="P31" s="87"/>
      <c r="Q31" s="92"/>
      <c r="R31" s="92"/>
      <c r="S31" s="92"/>
      <c r="T31" s="92"/>
      <c r="U31" s="93"/>
      <c r="V31" s="93"/>
      <c r="W31" s="93"/>
      <c r="X31" s="92"/>
      <c r="Y31" s="86"/>
      <c r="Z31" s="92"/>
      <c r="AA31" s="92"/>
      <c r="AB31" s="92"/>
      <c r="AC31" s="92"/>
      <c r="AD31" s="92"/>
      <c r="AE31" s="92"/>
      <c r="AF31" s="92"/>
      <c r="AG31" s="86"/>
      <c r="AH31" s="92"/>
      <c r="AI31" s="86"/>
      <c r="AJ31" s="93"/>
      <c r="AK31" s="93"/>
      <c r="AL31" s="77"/>
    </row>
    <row r="32" spans="1:58" ht="15.95" customHeight="1">
      <c r="A32" s="77"/>
      <c r="B32" s="77"/>
      <c r="C32" s="77"/>
      <c r="D32" s="77"/>
      <c r="E32" s="86"/>
      <c r="F32" s="86"/>
      <c r="G32" s="86"/>
      <c r="H32" s="77"/>
      <c r="I32" s="77"/>
      <c r="J32" s="77"/>
      <c r="K32" s="77"/>
      <c r="L32" s="87"/>
      <c r="M32" s="87"/>
      <c r="N32" s="87"/>
      <c r="O32" s="87"/>
      <c r="P32" s="87"/>
      <c r="Q32" s="87"/>
      <c r="R32" s="87"/>
      <c r="S32" s="87"/>
      <c r="T32" s="87"/>
      <c r="U32" s="87"/>
      <c r="V32" s="87"/>
      <c r="W32" s="77"/>
      <c r="X32" s="77"/>
      <c r="Y32" s="77"/>
      <c r="Z32" s="77"/>
      <c r="AA32" s="77"/>
      <c r="AB32" s="77"/>
      <c r="AC32" s="77"/>
      <c r="AD32" s="77"/>
      <c r="AE32" s="77"/>
      <c r="AF32" s="77"/>
      <c r="AG32" s="77"/>
      <c r="AH32" s="77"/>
      <c r="AI32" s="77"/>
      <c r="AJ32" s="77"/>
      <c r="AK32" s="77"/>
      <c r="AL32" s="77"/>
    </row>
    <row r="33" spans="1:38" ht="15.95" customHeight="1">
      <c r="A33" s="77"/>
      <c r="B33" s="86"/>
      <c r="C33" s="86"/>
      <c r="D33" s="86"/>
      <c r="E33" s="86"/>
      <c r="F33" s="86"/>
      <c r="G33" s="86"/>
      <c r="H33" s="86"/>
      <c r="I33" s="86"/>
      <c r="J33" s="86"/>
      <c r="K33" s="86"/>
      <c r="L33" s="77"/>
      <c r="M33" s="77"/>
      <c r="N33" s="77"/>
      <c r="O33" s="77"/>
      <c r="P33" s="77"/>
      <c r="R33" s="77"/>
      <c r="S33" s="77"/>
      <c r="T33" s="77"/>
      <c r="U33" s="77"/>
      <c r="V33" s="77"/>
      <c r="W33" s="77"/>
      <c r="X33" s="77"/>
      <c r="Y33" s="77"/>
      <c r="Z33" s="77"/>
      <c r="AA33" s="77"/>
      <c r="AB33" s="77"/>
      <c r="AC33" s="77"/>
      <c r="AD33" s="77"/>
      <c r="AE33" s="77"/>
      <c r="AF33" s="77"/>
      <c r="AG33" s="77"/>
      <c r="AH33" s="77"/>
      <c r="AI33" s="77"/>
      <c r="AJ33" s="77"/>
      <c r="AK33" s="77"/>
      <c r="AL33" s="77"/>
    </row>
    <row r="34" spans="1:38" ht="18.95" customHeight="1">
      <c r="A34" s="86"/>
      <c r="B34" s="86"/>
      <c r="C34" s="86"/>
      <c r="D34" s="86"/>
      <c r="E34" s="86"/>
      <c r="F34" s="86"/>
      <c r="G34" s="86"/>
      <c r="H34" s="86"/>
      <c r="I34" s="86"/>
      <c r="J34" s="86"/>
      <c r="K34" s="86"/>
      <c r="L34" s="86"/>
      <c r="M34" s="86"/>
      <c r="N34" s="86"/>
      <c r="O34" s="86"/>
      <c r="P34" s="86"/>
      <c r="Q34" s="86" t="s">
        <v>133</v>
      </c>
      <c r="R34" s="86"/>
      <c r="S34" s="86"/>
      <c r="T34" s="86"/>
      <c r="U34" s="86"/>
      <c r="V34" s="86"/>
      <c r="W34" s="86"/>
      <c r="X34" s="86"/>
      <c r="Y34" s="86"/>
      <c r="Z34" s="86"/>
      <c r="AA34" s="86"/>
      <c r="AB34" s="86"/>
      <c r="AC34" s="86"/>
      <c r="AD34" s="86"/>
      <c r="AE34" s="86"/>
      <c r="AF34" s="86"/>
      <c r="AG34" s="86"/>
      <c r="AH34" s="86"/>
      <c r="AI34" s="86"/>
      <c r="AJ34" s="86"/>
      <c r="AK34" s="86"/>
      <c r="AL34" s="86"/>
    </row>
    <row r="35" spans="1:38" ht="18.95" customHeight="1">
      <c r="A35" s="86"/>
      <c r="B35" s="86"/>
      <c r="C35" s="86"/>
      <c r="D35" s="86"/>
      <c r="E35" s="86"/>
      <c r="F35" s="86"/>
      <c r="G35" s="86"/>
      <c r="H35" s="86"/>
      <c r="I35" s="86"/>
      <c r="J35" s="86"/>
      <c r="K35" s="86"/>
      <c r="L35" s="86"/>
      <c r="M35" s="86"/>
      <c r="N35" s="86"/>
      <c r="O35" s="86"/>
      <c r="P35" s="86"/>
      <c r="Q35" s="163" t="s">
        <v>80</v>
      </c>
      <c r="R35" s="164"/>
      <c r="S35" s="164"/>
      <c r="T35" s="164"/>
      <c r="U35" s="164"/>
      <c r="V35" s="164"/>
      <c r="W35" s="164"/>
      <c r="X35" s="165"/>
      <c r="Y35" s="346"/>
      <c r="Z35" s="346"/>
      <c r="AA35" s="346"/>
      <c r="AB35" s="346"/>
      <c r="AC35" s="346"/>
      <c r="AD35" s="346"/>
      <c r="AE35" s="346"/>
      <c r="AF35" s="346"/>
      <c r="AG35" s="346"/>
      <c r="AH35" s="346"/>
      <c r="AI35" s="346"/>
      <c r="AJ35" s="86"/>
      <c r="AK35" s="86"/>
      <c r="AL35" s="86"/>
    </row>
    <row r="36" spans="1:38" ht="18.95" customHeight="1">
      <c r="A36" s="86"/>
      <c r="B36" s="86"/>
      <c r="C36" s="86"/>
      <c r="D36" s="86"/>
      <c r="E36" s="86"/>
      <c r="F36" s="86"/>
      <c r="G36" s="86"/>
      <c r="H36" s="86"/>
      <c r="I36" s="86"/>
      <c r="J36" s="86"/>
      <c r="K36" s="86"/>
      <c r="L36" s="86"/>
      <c r="M36" s="86"/>
      <c r="N36" s="86"/>
      <c r="O36" s="86"/>
      <c r="P36" s="86"/>
      <c r="Q36" s="163" t="s">
        <v>81</v>
      </c>
      <c r="R36" s="164"/>
      <c r="S36" s="164"/>
      <c r="T36" s="164"/>
      <c r="U36" s="164"/>
      <c r="V36" s="164"/>
      <c r="W36" s="164"/>
      <c r="X36" s="165"/>
      <c r="Y36" s="346"/>
      <c r="Z36" s="346"/>
      <c r="AA36" s="346"/>
      <c r="AB36" s="346"/>
      <c r="AC36" s="346"/>
      <c r="AD36" s="346"/>
      <c r="AE36" s="346"/>
      <c r="AF36" s="346"/>
      <c r="AG36" s="346"/>
      <c r="AH36" s="346"/>
      <c r="AI36" s="346"/>
      <c r="AJ36" s="86"/>
      <c r="AK36" s="86"/>
      <c r="AL36" s="86"/>
    </row>
    <row r="37" spans="1:38" ht="18.95" customHeight="1">
      <c r="A37" s="86"/>
      <c r="B37" s="86"/>
      <c r="C37" s="86"/>
      <c r="D37" s="86"/>
      <c r="E37" s="86"/>
      <c r="F37" s="86"/>
      <c r="G37" s="86"/>
      <c r="H37" s="86"/>
      <c r="I37" s="86"/>
      <c r="J37" s="86"/>
      <c r="K37" s="86"/>
      <c r="L37" s="86"/>
      <c r="M37" s="86"/>
      <c r="N37" s="86"/>
      <c r="O37" s="86"/>
      <c r="P37" s="86"/>
      <c r="Q37" s="185" t="s">
        <v>134</v>
      </c>
      <c r="R37" s="186"/>
      <c r="S37" s="186"/>
      <c r="T37" s="187"/>
      <c r="U37" s="188"/>
      <c r="V37" s="188"/>
      <c r="W37" s="188"/>
      <c r="X37" s="189"/>
      <c r="Y37" s="346"/>
      <c r="Z37" s="346"/>
      <c r="AA37" s="346"/>
      <c r="AB37" s="346"/>
      <c r="AC37" s="346"/>
      <c r="AD37" s="346"/>
      <c r="AE37" s="346"/>
      <c r="AF37" s="346"/>
      <c r="AG37" s="346"/>
      <c r="AH37" s="346"/>
      <c r="AI37" s="346"/>
      <c r="AJ37" s="86"/>
      <c r="AK37" s="86"/>
      <c r="AL37" s="86"/>
    </row>
    <row r="38" spans="1:38" ht="18.95" customHeight="1">
      <c r="A38" s="86"/>
      <c r="B38" s="86"/>
      <c r="C38" s="86"/>
      <c r="D38" s="86"/>
      <c r="E38" s="86"/>
      <c r="F38" s="86"/>
      <c r="G38" s="86"/>
      <c r="H38" s="86"/>
      <c r="I38" s="86"/>
      <c r="J38" s="86"/>
      <c r="K38" s="86"/>
      <c r="L38" s="86"/>
      <c r="M38" s="86"/>
      <c r="N38" s="86"/>
      <c r="O38" s="86"/>
      <c r="P38" s="86"/>
      <c r="Q38" s="347" t="s">
        <v>135</v>
      </c>
      <c r="R38" s="347"/>
      <c r="S38" s="347"/>
      <c r="T38" s="347"/>
      <c r="U38" s="347"/>
      <c r="V38" s="347"/>
      <c r="W38" s="347"/>
      <c r="X38" s="347"/>
      <c r="Y38" s="348"/>
      <c r="Z38" s="349"/>
      <c r="AA38" s="349"/>
      <c r="AB38" s="349"/>
      <c r="AC38" s="349"/>
      <c r="AD38" s="349"/>
      <c r="AE38" s="349"/>
      <c r="AF38" s="349"/>
      <c r="AG38" s="349"/>
      <c r="AH38" s="349"/>
      <c r="AI38" s="350"/>
      <c r="AJ38" s="86"/>
      <c r="AK38" s="86"/>
      <c r="AL38" s="86"/>
    </row>
    <row r="39" spans="1:38" ht="18.95" customHeight="1">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row>
  </sheetData>
  <sheetProtection password="C64D" sheet="1" selectLockedCells="1"/>
  <mergeCells count="28">
    <mergeCell ref="AA4:AB4"/>
    <mergeCell ref="AC4:AD4"/>
    <mergeCell ref="AF4:AG4"/>
    <mergeCell ref="AI4:AJ4"/>
    <mergeCell ref="X8:AK8"/>
    <mergeCell ref="C20:H20"/>
    <mergeCell ref="J16:AK16"/>
    <mergeCell ref="J17:AK17"/>
    <mergeCell ref="S9:W9"/>
    <mergeCell ref="S10:W10"/>
    <mergeCell ref="X10:AB10"/>
    <mergeCell ref="AC10:AK10"/>
    <mergeCell ref="S8:W8"/>
    <mergeCell ref="Y37:AI37"/>
    <mergeCell ref="Q38:X38"/>
    <mergeCell ref="Y38:AI38"/>
    <mergeCell ref="AC12:AI12"/>
    <mergeCell ref="B13:AK13"/>
    <mergeCell ref="C16:H16"/>
    <mergeCell ref="C17:H17"/>
    <mergeCell ref="C18:H18"/>
    <mergeCell ref="J18:AK18"/>
    <mergeCell ref="J19:AK19"/>
    <mergeCell ref="J20:AK20"/>
    <mergeCell ref="Y35:AI35"/>
    <mergeCell ref="Y36:AI36"/>
    <mergeCell ref="X9:AK9"/>
    <mergeCell ref="C19:H19"/>
  </mergeCells>
  <phoneticPr fontId="2"/>
  <dataValidations count="4">
    <dataValidation imeMode="disabled" allowBlank="1" showInputMessage="1" showErrorMessage="1" sqref="J18:AK18 Y37:AI38 AC4:AD4 AF4:AG4 AI4:AJ4"/>
    <dataValidation imeMode="fullKatakana" allowBlank="1" showInputMessage="1" showErrorMessage="1" sqref="J19:AK19"/>
    <dataValidation allowBlank="1" showErrorMessage="1" prompt="職名を記入ください　　　　" sqref="X10:AB10"/>
    <dataValidation allowBlank="1" showErrorMessage="1" prompt="氏名を記入ください" sqref="AC10:AK10"/>
  </dataValidations>
  <printOptions horizontalCentered="1"/>
  <pageMargins left="0.70866141732283472" right="0.70866141732283472" top="0.94488188976377963" bottom="0.55118110236220474" header="0.70866141732283472" footer="0.31496062992125984"/>
  <pageSetup paperSize="9" orientation="portrait" blackAndWhite="1" horizontalDpi="300" verticalDpi="300" r:id="rId1"/>
  <headerFooter>
    <oddHeader>&amp;L&amp;"ＭＳ 明朝,標準"別記第1号様式（第6関係）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3" r:id="rId4" name="Option Button 9">
              <controlPr locked="0" defaultSize="0" autoFill="0" autoLine="0" autoPict="0">
                <anchor moveWithCells="1">
                  <from>
                    <xdr:col>4</xdr:col>
                    <xdr:colOff>123825</xdr:colOff>
                    <xdr:row>22</xdr:row>
                    <xdr:rowOff>0</xdr:rowOff>
                  </from>
                  <to>
                    <xdr:col>14</xdr:col>
                    <xdr:colOff>152400</xdr:colOff>
                    <xdr:row>23</xdr:row>
                    <xdr:rowOff>19050</xdr:rowOff>
                  </to>
                </anchor>
              </controlPr>
            </control>
          </mc:Choice>
        </mc:AlternateContent>
        <mc:AlternateContent xmlns:mc="http://schemas.openxmlformats.org/markup-compatibility/2006">
          <mc:Choice Requires="x14">
            <control shapeId="26634" r:id="rId5" name="Option Button 10">
              <controlPr locked="0" defaultSize="0" autoFill="0" autoLine="0" autoPict="0">
                <anchor moveWithCells="1">
                  <from>
                    <xdr:col>19</xdr:col>
                    <xdr:colOff>47625</xdr:colOff>
                    <xdr:row>21</xdr:row>
                    <xdr:rowOff>228600</xdr:rowOff>
                  </from>
                  <to>
                    <xdr:col>28</xdr:col>
                    <xdr:colOff>152400</xdr:colOff>
                    <xdr:row>23</xdr:row>
                    <xdr:rowOff>19050</xdr:rowOff>
                  </to>
                </anchor>
              </controlPr>
            </control>
          </mc:Choice>
        </mc:AlternateContent>
        <mc:AlternateContent xmlns:mc="http://schemas.openxmlformats.org/markup-compatibility/2006">
          <mc:Choice Requires="x14">
            <control shapeId="26636" r:id="rId6" name="Group Box 12">
              <controlPr defaultSize="0" autoFill="0" autoPict="0">
                <anchor moveWithCells="1">
                  <from>
                    <xdr:col>1</xdr:col>
                    <xdr:colOff>76200</xdr:colOff>
                    <xdr:row>24</xdr:row>
                    <xdr:rowOff>209550</xdr:rowOff>
                  </from>
                  <to>
                    <xdr:col>4</xdr:col>
                    <xdr:colOff>38100</xdr:colOff>
                    <xdr:row>31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J31"/>
  <sheetViews>
    <sheetView showZeros="0" zoomScaleNormal="100" zoomScaleSheetLayoutView="85" workbookViewId="0">
      <selection activeCell="J6" sqref="J6"/>
    </sheetView>
  </sheetViews>
  <sheetFormatPr defaultColWidth="2.25" defaultRowHeight="13.5"/>
  <cols>
    <col min="1" max="1" width="2.25" style="23"/>
    <col min="2" max="2" width="3.125" style="23" customWidth="1"/>
    <col min="3" max="3" width="12.875" style="23" customWidth="1"/>
    <col min="4" max="4" width="16.875" style="23" customWidth="1"/>
    <col min="5" max="5" width="30.625" style="23" customWidth="1"/>
    <col min="6" max="8" width="16.625" style="23" customWidth="1"/>
    <col min="9" max="9" width="12.625" style="23" customWidth="1"/>
    <col min="10" max="10" width="18.75" style="23" customWidth="1"/>
    <col min="11" max="16384" width="2.25" style="23"/>
  </cols>
  <sheetData>
    <row r="1" spans="2:10">
      <c r="B1" s="23" t="s">
        <v>180</v>
      </c>
      <c r="E1" s="276"/>
    </row>
    <row r="2" spans="2:10">
      <c r="B2" s="197" t="s">
        <v>182</v>
      </c>
      <c r="C2" s="197"/>
      <c r="D2" s="197"/>
      <c r="E2" s="198"/>
      <c r="F2" s="197"/>
      <c r="G2" s="197"/>
      <c r="H2" s="197"/>
      <c r="I2" s="197"/>
      <c r="J2" s="197"/>
    </row>
    <row r="3" spans="2:10" ht="18" customHeight="1" thickBot="1">
      <c r="B3" s="69"/>
      <c r="J3" s="26" t="s">
        <v>65</v>
      </c>
    </row>
    <row r="4" spans="2:10" ht="24" customHeight="1">
      <c r="B4" s="366" t="s">
        <v>60</v>
      </c>
      <c r="C4" s="367" t="s">
        <v>58</v>
      </c>
      <c r="D4" s="368" t="s">
        <v>57</v>
      </c>
      <c r="E4" s="369" t="s">
        <v>59</v>
      </c>
      <c r="F4" s="193" t="s">
        <v>186</v>
      </c>
      <c r="G4" s="194"/>
      <c r="H4" s="195"/>
      <c r="I4" s="364" t="s">
        <v>95</v>
      </c>
      <c r="J4" s="365" t="s">
        <v>63</v>
      </c>
    </row>
    <row r="5" spans="2:10" ht="54.75" customHeight="1">
      <c r="B5" s="366"/>
      <c r="C5" s="367"/>
      <c r="D5" s="368"/>
      <c r="E5" s="369"/>
      <c r="F5" s="196" t="s">
        <v>92</v>
      </c>
      <c r="G5" s="196" t="s">
        <v>93</v>
      </c>
      <c r="H5" s="196" t="s">
        <v>94</v>
      </c>
      <c r="I5" s="365"/>
      <c r="J5" s="365"/>
    </row>
    <row r="6" spans="2:10" ht="22.5" customHeight="1">
      <c r="B6" s="51">
        <f>ROW()-5</f>
        <v>1</v>
      </c>
      <c r="C6" s="146">
        <f t="shared" ref="C6:C15" ca="1" si="0">IFERROR(INDIRECT("個票"&amp;$B6&amp;"!$AG$6"),"")</f>
        <v>0</v>
      </c>
      <c r="D6" s="146">
        <f t="shared" ref="D6:D15" ca="1" si="1">IFERROR(INDIRECT("個票"&amp;$B6&amp;"!$L$6"),"")</f>
        <v>0</v>
      </c>
      <c r="E6" s="146">
        <f t="shared" ref="E6:E15" ca="1" si="2">IFERROR(INDIRECT("個票"&amp;$B6&amp;"!$L$7"),"")</f>
        <v>0</v>
      </c>
      <c r="F6" s="148">
        <f t="shared" ref="F6:F15" ca="1" si="3">IFERROR(INDIRECT("個票"&amp;$B6&amp;"!$AO$18")+INDIRECT("個票"&amp;$B6&amp;"!$AO$37"),"")</f>
        <v>0</v>
      </c>
      <c r="G6" s="148">
        <f t="shared" ref="G6:G15" ca="1" si="4">IFERROR(INDIRECT("個票"&amp;$B6&amp;"!$AO$48"),"")</f>
        <v>0</v>
      </c>
      <c r="H6" s="148">
        <f t="shared" ref="H6:H15" ca="1" si="5">IFERROR(INDIRECT("個票"&amp;$B6&amp;"!$AO$60"),"")</f>
        <v>0</v>
      </c>
      <c r="I6" s="149">
        <f ca="1">SUM(F6:H6)</f>
        <v>0</v>
      </c>
      <c r="J6" s="248"/>
    </row>
    <row r="7" spans="2:10" ht="22.5" customHeight="1">
      <c r="B7" s="51">
        <f t="shared" ref="B7:B15" si="6">ROW()-5</f>
        <v>2</v>
      </c>
      <c r="C7" s="146" t="str">
        <f t="shared" ca="1" si="0"/>
        <v/>
      </c>
      <c r="D7" s="146" t="str">
        <f t="shared" ca="1" si="1"/>
        <v/>
      </c>
      <c r="E7" s="146" t="str">
        <f t="shared" ca="1" si="2"/>
        <v/>
      </c>
      <c r="F7" s="148" t="str">
        <f t="shared" ca="1" si="3"/>
        <v/>
      </c>
      <c r="G7" s="148" t="str">
        <f t="shared" ca="1" si="4"/>
        <v/>
      </c>
      <c r="H7" s="148" t="str">
        <f t="shared" ca="1" si="5"/>
        <v/>
      </c>
      <c r="I7" s="149">
        <f t="shared" ref="I7:I15" ca="1" si="7">SUM(F7:H7)</f>
        <v>0</v>
      </c>
      <c r="J7" s="248"/>
    </row>
    <row r="8" spans="2:10" ht="22.5" customHeight="1">
      <c r="B8" s="51">
        <f t="shared" si="6"/>
        <v>3</v>
      </c>
      <c r="C8" s="146" t="str">
        <f t="shared" ca="1" si="0"/>
        <v/>
      </c>
      <c r="D8" s="146" t="str">
        <f t="shared" ca="1" si="1"/>
        <v/>
      </c>
      <c r="E8" s="146" t="str">
        <f t="shared" ca="1" si="2"/>
        <v/>
      </c>
      <c r="F8" s="148" t="str">
        <f t="shared" ca="1" si="3"/>
        <v/>
      </c>
      <c r="G8" s="148" t="str">
        <f t="shared" ca="1" si="4"/>
        <v/>
      </c>
      <c r="H8" s="148" t="str">
        <f t="shared" ca="1" si="5"/>
        <v/>
      </c>
      <c r="I8" s="149">
        <f t="shared" ca="1" si="7"/>
        <v>0</v>
      </c>
      <c r="J8" s="248"/>
    </row>
    <row r="9" spans="2:10" ht="22.5" customHeight="1">
      <c r="B9" s="51">
        <f t="shared" si="6"/>
        <v>4</v>
      </c>
      <c r="C9" s="146" t="str">
        <f t="shared" ca="1" si="0"/>
        <v/>
      </c>
      <c r="D9" s="146" t="str">
        <f t="shared" ca="1" si="1"/>
        <v/>
      </c>
      <c r="E9" s="146" t="str">
        <f t="shared" ca="1" si="2"/>
        <v/>
      </c>
      <c r="F9" s="148" t="str">
        <f t="shared" ca="1" si="3"/>
        <v/>
      </c>
      <c r="G9" s="148" t="str">
        <f t="shared" ca="1" si="4"/>
        <v/>
      </c>
      <c r="H9" s="148" t="str">
        <f t="shared" ca="1" si="5"/>
        <v/>
      </c>
      <c r="I9" s="149">
        <f t="shared" ca="1" si="7"/>
        <v>0</v>
      </c>
      <c r="J9" s="248"/>
    </row>
    <row r="10" spans="2:10" ht="22.5" customHeight="1">
      <c r="B10" s="51">
        <f t="shared" si="6"/>
        <v>5</v>
      </c>
      <c r="C10" s="146" t="str">
        <f t="shared" ca="1" si="0"/>
        <v/>
      </c>
      <c r="D10" s="146" t="str">
        <f t="shared" ca="1" si="1"/>
        <v/>
      </c>
      <c r="E10" s="146" t="str">
        <f t="shared" ca="1" si="2"/>
        <v/>
      </c>
      <c r="F10" s="148" t="str">
        <f t="shared" ca="1" si="3"/>
        <v/>
      </c>
      <c r="G10" s="148" t="str">
        <f t="shared" ca="1" si="4"/>
        <v/>
      </c>
      <c r="H10" s="148" t="str">
        <f t="shared" ca="1" si="5"/>
        <v/>
      </c>
      <c r="I10" s="149">
        <f t="shared" ca="1" si="7"/>
        <v>0</v>
      </c>
      <c r="J10" s="248"/>
    </row>
    <row r="11" spans="2:10" ht="22.5" customHeight="1">
      <c r="B11" s="51">
        <f t="shared" si="6"/>
        <v>6</v>
      </c>
      <c r="C11" s="146" t="str">
        <f t="shared" ca="1" si="0"/>
        <v/>
      </c>
      <c r="D11" s="146" t="str">
        <f t="shared" ca="1" si="1"/>
        <v/>
      </c>
      <c r="E11" s="146" t="str">
        <f t="shared" ca="1" si="2"/>
        <v/>
      </c>
      <c r="F11" s="148" t="str">
        <f t="shared" ca="1" si="3"/>
        <v/>
      </c>
      <c r="G11" s="148" t="str">
        <f t="shared" ca="1" si="4"/>
        <v/>
      </c>
      <c r="H11" s="148" t="str">
        <f t="shared" ca="1" si="5"/>
        <v/>
      </c>
      <c r="I11" s="149">
        <f t="shared" ca="1" si="7"/>
        <v>0</v>
      </c>
      <c r="J11" s="248"/>
    </row>
    <row r="12" spans="2:10" ht="22.5" customHeight="1">
      <c r="B12" s="51">
        <f t="shared" si="6"/>
        <v>7</v>
      </c>
      <c r="C12" s="146" t="str">
        <f t="shared" ca="1" si="0"/>
        <v/>
      </c>
      <c r="D12" s="146" t="str">
        <f t="shared" ca="1" si="1"/>
        <v/>
      </c>
      <c r="E12" s="146" t="str">
        <f t="shared" ca="1" si="2"/>
        <v/>
      </c>
      <c r="F12" s="148" t="str">
        <f t="shared" ca="1" si="3"/>
        <v/>
      </c>
      <c r="G12" s="148" t="str">
        <f t="shared" ca="1" si="4"/>
        <v/>
      </c>
      <c r="H12" s="148" t="str">
        <f t="shared" ca="1" si="5"/>
        <v/>
      </c>
      <c r="I12" s="149">
        <f t="shared" ca="1" si="7"/>
        <v>0</v>
      </c>
      <c r="J12" s="248"/>
    </row>
    <row r="13" spans="2:10" ht="22.5" customHeight="1">
      <c r="B13" s="51">
        <f t="shared" si="6"/>
        <v>8</v>
      </c>
      <c r="C13" s="146" t="str">
        <f t="shared" ca="1" si="0"/>
        <v/>
      </c>
      <c r="D13" s="146" t="str">
        <f t="shared" ca="1" si="1"/>
        <v/>
      </c>
      <c r="E13" s="146" t="str">
        <f t="shared" ca="1" si="2"/>
        <v/>
      </c>
      <c r="F13" s="148" t="str">
        <f t="shared" ca="1" si="3"/>
        <v/>
      </c>
      <c r="G13" s="148" t="str">
        <f t="shared" ca="1" si="4"/>
        <v/>
      </c>
      <c r="H13" s="148" t="str">
        <f t="shared" ca="1" si="5"/>
        <v/>
      </c>
      <c r="I13" s="149">
        <f t="shared" ca="1" si="7"/>
        <v>0</v>
      </c>
      <c r="J13" s="248"/>
    </row>
    <row r="14" spans="2:10" ht="22.5" customHeight="1">
      <c r="B14" s="51">
        <f t="shared" si="6"/>
        <v>9</v>
      </c>
      <c r="C14" s="146" t="str">
        <f t="shared" ca="1" si="0"/>
        <v/>
      </c>
      <c r="D14" s="146" t="str">
        <f t="shared" ca="1" si="1"/>
        <v/>
      </c>
      <c r="E14" s="146" t="str">
        <f t="shared" ca="1" si="2"/>
        <v/>
      </c>
      <c r="F14" s="148" t="str">
        <f t="shared" ca="1" si="3"/>
        <v/>
      </c>
      <c r="G14" s="148" t="str">
        <f t="shared" ca="1" si="4"/>
        <v/>
      </c>
      <c r="H14" s="148" t="str">
        <f t="shared" ca="1" si="5"/>
        <v/>
      </c>
      <c r="I14" s="149">
        <f t="shared" ca="1" si="7"/>
        <v>0</v>
      </c>
      <c r="J14" s="248"/>
    </row>
    <row r="15" spans="2:10" ht="22.5" customHeight="1" thickBot="1">
      <c r="B15" s="51">
        <f t="shared" si="6"/>
        <v>10</v>
      </c>
      <c r="C15" s="146" t="str">
        <f t="shared" ca="1" si="0"/>
        <v/>
      </c>
      <c r="D15" s="146" t="str">
        <f t="shared" ca="1" si="1"/>
        <v/>
      </c>
      <c r="E15" s="146" t="str">
        <f t="shared" ca="1" si="2"/>
        <v/>
      </c>
      <c r="F15" s="148" t="str">
        <f t="shared" ca="1" si="3"/>
        <v/>
      </c>
      <c r="G15" s="148" t="str">
        <f t="shared" ca="1" si="4"/>
        <v/>
      </c>
      <c r="H15" s="148" t="str">
        <f t="shared" ca="1" si="5"/>
        <v/>
      </c>
      <c r="I15" s="149">
        <f t="shared" ca="1" si="7"/>
        <v>0</v>
      </c>
      <c r="J15" s="248"/>
    </row>
    <row r="16" spans="2:10" ht="22.5" customHeight="1" thickTop="1" thickBot="1">
      <c r="B16" s="362" t="s">
        <v>62</v>
      </c>
      <c r="C16" s="363"/>
      <c r="D16" s="363"/>
      <c r="E16" s="363"/>
      <c r="F16" s="150">
        <f ca="1">SUM(F6:F15)</f>
        <v>0</v>
      </c>
      <c r="G16" s="151">
        <f ca="1">SUM(G6:G15)</f>
        <v>0</v>
      </c>
      <c r="H16" s="152">
        <f ca="1">SUM(H6:H15)</f>
        <v>0</v>
      </c>
      <c r="I16" s="153">
        <f ca="1">SUM(I6:I15)</f>
        <v>0</v>
      </c>
      <c r="J16" s="55"/>
    </row>
    <row r="17" spans="1:4" ht="8.1" customHeight="1"/>
    <row r="18" spans="1:4" customFormat="1" ht="18" customHeight="1">
      <c r="A18" s="23" t="s">
        <v>61</v>
      </c>
      <c r="B18" s="23"/>
      <c r="C18" s="23" t="s">
        <v>136</v>
      </c>
      <c r="D18" s="23"/>
    </row>
    <row r="19" spans="1:4" customFormat="1" ht="16.5" customHeight="1">
      <c r="A19" s="23"/>
      <c r="B19" s="154"/>
      <c r="C19" s="23"/>
      <c r="D19" s="23"/>
    </row>
    <row r="20" spans="1:4" customFormat="1" ht="16.5" customHeight="1">
      <c r="A20" s="23"/>
      <c r="B20" s="154"/>
      <c r="C20" s="23"/>
      <c r="D20" s="23"/>
    </row>
    <row r="21" spans="1:4" customFormat="1" ht="22.5" customHeight="1"/>
    <row r="22" spans="1:4" customFormat="1" ht="22.5" customHeight="1"/>
    <row r="23" spans="1:4" customFormat="1" ht="22.5" customHeight="1"/>
    <row r="24" spans="1:4" customFormat="1" ht="22.5" customHeight="1"/>
    <row r="25" spans="1:4" customFormat="1" ht="22.5" customHeight="1"/>
    <row r="26" spans="1:4" customFormat="1" ht="22.5" customHeight="1"/>
    <row r="27" spans="1:4" customFormat="1" ht="22.5" customHeight="1"/>
    <row r="28" spans="1:4" customFormat="1" ht="22.5" customHeight="1"/>
    <row r="29" spans="1:4" customFormat="1" ht="22.5" customHeight="1"/>
    <row r="30" spans="1:4" customFormat="1" ht="22.5" customHeight="1"/>
    <row r="31" spans="1:4" customFormat="1" ht="22.5" customHeight="1"/>
  </sheetData>
  <sheetProtection password="C64D" sheet="1" formatCells="0" formatColumns="0" formatRows="0" insertColumns="0" insertRows="0" insertHyperlinks="0" deleteColumns="0" deleteRows="0" selectLockedCells="1" sort="0" autoFilter="0" pivotTables="0"/>
  <mergeCells count="7">
    <mergeCell ref="B16:E16"/>
    <mergeCell ref="I4:I5"/>
    <mergeCell ref="J4:J5"/>
    <mergeCell ref="B4:B5"/>
    <mergeCell ref="C4:C5"/>
    <mergeCell ref="D4:D5"/>
    <mergeCell ref="E4:E5"/>
  </mergeCells>
  <phoneticPr fontId="2"/>
  <dataValidations count="1">
    <dataValidation imeMode="on" allowBlank="1" showInputMessage="1" showErrorMessage="1" sqref="J6:J15"/>
  </dataValidations>
  <pageMargins left="0.39370078740157483" right="0.39370078740157483" top="0.98425196850393704" bottom="0.39370078740157483" header="0.78740157480314965" footer="0"/>
  <pageSetup paperSize="9" scale="98" orientation="landscape"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U91"/>
  <sheetViews>
    <sheetView showGridLines="0" showZeros="0" view="pageBreakPreview" zoomScale="115" zoomScaleNormal="85" zoomScaleSheetLayoutView="115" workbookViewId="0">
      <selection activeCell="L5" sqref="L5:AF5"/>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IF(交付申請書!AM26=1,"別記第2号様式(第6関係)(その2)","別記第3号様式(第6関係)(その2)")</f>
        <v>別記第2号様式(第6関係)(その2)</v>
      </c>
    </row>
    <row r="2" spans="1:47">
      <c r="A2" s="277"/>
    </row>
    <row r="4" spans="1:47">
      <c r="A4" s="8" t="s">
        <v>67</v>
      </c>
    </row>
    <row r="5" spans="1:47" s="4" customFormat="1" ht="12" customHeight="1">
      <c r="A5" s="510" t="s">
        <v>27</v>
      </c>
      <c r="B5" s="27" t="s">
        <v>0</v>
      </c>
      <c r="C5" s="28"/>
      <c r="D5" s="28"/>
      <c r="E5" s="29"/>
      <c r="F5" s="29"/>
      <c r="G5" s="29"/>
      <c r="H5" s="29"/>
      <c r="I5" s="29"/>
      <c r="J5" s="29"/>
      <c r="K5" s="30"/>
      <c r="L5" s="513"/>
      <c r="M5" s="514"/>
      <c r="N5" s="514"/>
      <c r="O5" s="514"/>
      <c r="P5" s="514"/>
      <c r="Q5" s="514"/>
      <c r="R5" s="514"/>
      <c r="S5" s="514"/>
      <c r="T5" s="514"/>
      <c r="U5" s="514"/>
      <c r="V5" s="514"/>
      <c r="W5" s="514"/>
      <c r="X5" s="514"/>
      <c r="Y5" s="514"/>
      <c r="Z5" s="514"/>
      <c r="AA5" s="514"/>
      <c r="AB5" s="514"/>
      <c r="AC5" s="514"/>
      <c r="AD5" s="514"/>
      <c r="AE5" s="514"/>
      <c r="AF5" s="515"/>
      <c r="AG5" s="473" t="s">
        <v>52</v>
      </c>
      <c r="AH5" s="474"/>
      <c r="AI5" s="474"/>
      <c r="AJ5" s="474"/>
      <c r="AK5" s="474"/>
      <c r="AL5" s="474"/>
      <c r="AM5" s="475"/>
    </row>
    <row r="6" spans="1:47" s="4" customFormat="1" ht="20.25" customHeight="1">
      <c r="A6" s="511"/>
      <c r="B6" s="31" t="s">
        <v>25</v>
      </c>
      <c r="C6" s="32"/>
      <c r="D6" s="32"/>
      <c r="E6" s="33"/>
      <c r="F6" s="33"/>
      <c r="G6" s="33"/>
      <c r="H6" s="33"/>
      <c r="I6" s="33"/>
      <c r="J6" s="33"/>
      <c r="K6" s="34"/>
      <c r="L6" s="598"/>
      <c r="M6" s="599"/>
      <c r="N6" s="599"/>
      <c r="O6" s="599"/>
      <c r="P6" s="599"/>
      <c r="Q6" s="599"/>
      <c r="R6" s="599"/>
      <c r="S6" s="599"/>
      <c r="T6" s="599"/>
      <c r="U6" s="599"/>
      <c r="V6" s="599"/>
      <c r="W6" s="599"/>
      <c r="X6" s="599"/>
      <c r="Y6" s="599"/>
      <c r="Z6" s="599"/>
      <c r="AA6" s="599"/>
      <c r="AB6" s="599"/>
      <c r="AC6" s="599"/>
      <c r="AD6" s="599"/>
      <c r="AE6" s="599"/>
      <c r="AF6" s="600"/>
      <c r="AG6" s="476"/>
      <c r="AH6" s="477"/>
      <c r="AI6" s="477"/>
      <c r="AJ6" s="477"/>
      <c r="AK6" s="477"/>
      <c r="AL6" s="477"/>
      <c r="AM6" s="478"/>
      <c r="AP6" s="585"/>
      <c r="AQ6" s="585"/>
      <c r="AR6" s="585"/>
      <c r="AS6" s="585"/>
      <c r="AT6" s="585"/>
      <c r="AU6" s="585"/>
    </row>
    <row r="7" spans="1:47" s="4" customFormat="1" ht="20.25" customHeight="1">
      <c r="A7" s="511"/>
      <c r="B7" s="35" t="s">
        <v>53</v>
      </c>
      <c r="C7" s="36"/>
      <c r="D7" s="36"/>
      <c r="E7" s="37"/>
      <c r="F7" s="37"/>
      <c r="G7" s="37"/>
      <c r="H7" s="37"/>
      <c r="I7" s="37"/>
      <c r="J7" s="37"/>
      <c r="K7" s="38"/>
      <c r="L7" s="479"/>
      <c r="M7" s="480"/>
      <c r="N7" s="480"/>
      <c r="O7" s="480"/>
      <c r="P7" s="480"/>
      <c r="Q7" s="480"/>
      <c r="R7" s="480"/>
      <c r="S7" s="480"/>
      <c r="T7" s="480"/>
      <c r="U7" s="480"/>
      <c r="V7" s="480"/>
      <c r="W7" s="480"/>
      <c r="X7" s="480"/>
      <c r="Y7" s="480"/>
      <c r="Z7" s="480"/>
      <c r="AA7" s="480"/>
      <c r="AB7" s="481"/>
      <c r="AC7" s="482" t="s">
        <v>54</v>
      </c>
      <c r="AD7" s="483"/>
      <c r="AE7" s="483"/>
      <c r="AF7" s="484"/>
      <c r="AG7" s="590"/>
      <c r="AH7" s="590"/>
      <c r="AI7" s="590"/>
      <c r="AJ7" s="590"/>
      <c r="AK7" s="590"/>
      <c r="AL7" s="485" t="s">
        <v>55</v>
      </c>
      <c r="AM7" s="486"/>
      <c r="AP7" s="585"/>
      <c r="AQ7" s="585"/>
      <c r="AR7" s="585"/>
      <c r="AS7" s="585"/>
      <c r="AT7" s="585"/>
      <c r="AU7" s="585"/>
    </row>
    <row r="8" spans="1:47" s="4" customFormat="1" ht="13.5" customHeight="1">
      <c r="A8" s="511"/>
      <c r="B8" s="591" t="s">
        <v>56</v>
      </c>
      <c r="C8" s="592"/>
      <c r="D8" s="592"/>
      <c r="E8" s="592"/>
      <c r="F8" s="592"/>
      <c r="G8" s="592"/>
      <c r="H8" s="592"/>
      <c r="I8" s="592"/>
      <c r="J8" s="592"/>
      <c r="K8" s="593"/>
      <c r="L8" s="39" t="s">
        <v>4</v>
      </c>
      <c r="M8" s="39"/>
      <c r="N8" s="39"/>
      <c r="O8" s="39"/>
      <c r="P8" s="39"/>
      <c r="Q8" s="597"/>
      <c r="R8" s="597"/>
      <c r="S8" s="39" t="s">
        <v>5</v>
      </c>
      <c r="T8" s="597"/>
      <c r="U8" s="597"/>
      <c r="V8" s="597"/>
      <c r="W8" s="39" t="s">
        <v>6</v>
      </c>
      <c r="X8" s="39"/>
      <c r="Y8" s="39"/>
      <c r="Z8" s="39"/>
      <c r="AA8" s="39"/>
      <c r="AB8" s="39"/>
      <c r="AC8" s="200"/>
      <c r="AD8" s="39"/>
      <c r="AE8" s="39"/>
      <c r="AF8" s="39"/>
      <c r="AG8" s="39"/>
      <c r="AH8" s="39"/>
      <c r="AI8" s="39"/>
      <c r="AJ8" s="39"/>
      <c r="AK8" s="39"/>
      <c r="AL8" s="39"/>
      <c r="AM8" s="201" t="s">
        <v>138</v>
      </c>
      <c r="AP8" s="6"/>
      <c r="AQ8" s="22"/>
      <c r="AR8" s="22"/>
      <c r="AS8" s="22"/>
      <c r="AT8" s="22"/>
      <c r="AU8" s="586"/>
    </row>
    <row r="9" spans="1:47" s="4" customFormat="1" ht="20.25" customHeight="1">
      <c r="A9" s="511"/>
      <c r="B9" s="594"/>
      <c r="C9" s="595"/>
      <c r="D9" s="595"/>
      <c r="E9" s="595"/>
      <c r="F9" s="595"/>
      <c r="G9" s="595"/>
      <c r="H9" s="595"/>
      <c r="I9" s="595"/>
      <c r="J9" s="595"/>
      <c r="K9" s="596"/>
      <c r="L9" s="598"/>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600"/>
      <c r="AP9" s="22"/>
      <c r="AQ9" s="22"/>
      <c r="AR9" s="22"/>
      <c r="AS9" s="22"/>
      <c r="AT9" s="22"/>
      <c r="AU9" s="586"/>
    </row>
    <row r="10" spans="1:47" s="4" customFormat="1" ht="20.25" customHeight="1">
      <c r="A10" s="512"/>
      <c r="B10" s="40" t="s">
        <v>26</v>
      </c>
      <c r="C10" s="41"/>
      <c r="D10" s="41"/>
      <c r="E10" s="42"/>
      <c r="F10" s="42"/>
      <c r="G10" s="42"/>
      <c r="H10" s="42"/>
      <c r="I10" s="42"/>
      <c r="J10" s="42"/>
      <c r="K10" s="42"/>
      <c r="L10" s="587"/>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9"/>
    </row>
    <row r="11" spans="1:47" s="4" customFormat="1" ht="39.950000000000003" customHeight="1">
      <c r="A11" s="495" t="s">
        <v>77</v>
      </c>
      <c r="B11" s="496"/>
      <c r="C11" s="496"/>
      <c r="D11" s="497"/>
      <c r="E11" s="138"/>
      <c r="F11" s="139"/>
      <c r="G11" s="504" t="s">
        <v>112</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5"/>
    </row>
    <row r="12" spans="1:47" s="4" customFormat="1" ht="39.950000000000003" customHeight="1">
      <c r="A12" s="498"/>
      <c r="B12" s="499"/>
      <c r="C12" s="499"/>
      <c r="D12" s="500"/>
      <c r="E12" s="140"/>
      <c r="F12" s="141"/>
      <c r="G12" s="506" t="s">
        <v>113</v>
      </c>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7"/>
    </row>
    <row r="13" spans="1:47" s="4" customFormat="1" ht="30.75" customHeight="1">
      <c r="A13" s="498"/>
      <c r="B13" s="499"/>
      <c r="C13" s="499"/>
      <c r="D13" s="500"/>
      <c r="E13" s="142"/>
      <c r="F13" s="143"/>
      <c r="G13" s="508" t="s">
        <v>114</v>
      </c>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9"/>
    </row>
    <row r="14" spans="1:47" s="4" customFormat="1" ht="14.1" customHeight="1">
      <c r="A14" s="498"/>
      <c r="B14" s="499"/>
      <c r="C14" s="499"/>
      <c r="D14" s="500"/>
      <c r="E14" s="142"/>
      <c r="F14" s="143"/>
      <c r="G14" s="22"/>
      <c r="H14" s="71" t="s">
        <v>75</v>
      </c>
      <c r="I14" s="69"/>
      <c r="J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8"/>
    </row>
    <row r="15" spans="1:47" s="4" customFormat="1" ht="14.1" customHeight="1">
      <c r="A15" s="501"/>
      <c r="B15" s="502"/>
      <c r="C15" s="502"/>
      <c r="D15" s="503"/>
      <c r="E15" s="144"/>
      <c r="F15" s="145"/>
      <c r="G15" s="54"/>
      <c r="H15" s="72" t="s">
        <v>76</v>
      </c>
      <c r="I15" s="12"/>
      <c r="J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7"/>
    </row>
    <row r="16" spans="1:47" s="4" customFormat="1" ht="12" customHeight="1">
      <c r="A16" s="7"/>
      <c r="B16" s="7"/>
      <c r="C16" s="7"/>
      <c r="D16" s="7"/>
      <c r="E16" s="7"/>
      <c r="F16" s="7"/>
      <c r="G16" s="7"/>
      <c r="H16" s="7"/>
      <c r="I16" s="11"/>
      <c r="J16" s="202"/>
      <c r="K16" s="3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1:46" s="4" customFormat="1" ht="20.25" customHeight="1">
      <c r="A17" s="16" t="s">
        <v>115</v>
      </c>
      <c r="B17" s="6"/>
      <c r="C17" s="22"/>
      <c r="D17" s="22"/>
      <c r="E17" s="22"/>
      <c r="F17" s="22"/>
      <c r="G17" s="22"/>
      <c r="H17" s="22"/>
      <c r="I17" s="69"/>
      <c r="J17" s="203"/>
      <c r="K17" s="37"/>
      <c r="L17" s="36"/>
      <c r="M17" s="36"/>
      <c r="N17" s="36"/>
      <c r="O17" s="36"/>
      <c r="P17" s="36"/>
      <c r="Q17" s="36"/>
      <c r="R17" s="36"/>
      <c r="S17" s="36"/>
      <c r="T17" s="36"/>
      <c r="U17" s="36"/>
      <c r="V17" s="36"/>
      <c r="W17" s="66"/>
      <c r="X17" s="66"/>
      <c r="Y17" s="66"/>
      <c r="Z17" s="66"/>
      <c r="AA17" s="66"/>
      <c r="AB17" s="66"/>
      <c r="AC17" s="66"/>
      <c r="AD17" s="66"/>
      <c r="AE17" s="66"/>
      <c r="AG17" s="118"/>
      <c r="AH17" s="118"/>
      <c r="AI17" s="118"/>
      <c r="AJ17" s="118"/>
      <c r="AK17" s="118"/>
      <c r="AL17" s="118"/>
      <c r="AM17" s="118"/>
    </row>
    <row r="18" spans="1:46" s="4" customFormat="1" ht="20.25" customHeight="1">
      <c r="A18" s="73"/>
      <c r="B18" s="9"/>
      <c r="C18" s="54"/>
      <c r="D18" s="54"/>
      <c r="E18" s="54"/>
      <c r="F18" s="54"/>
      <c r="G18" s="54"/>
      <c r="H18" s="54"/>
      <c r="I18" s="12"/>
      <c r="J18" s="66"/>
      <c r="K18" s="66"/>
      <c r="L18" s="275"/>
      <c r="M18" s="473" t="s">
        <v>174</v>
      </c>
      <c r="N18" s="474"/>
      <c r="O18" s="474"/>
      <c r="P18" s="475"/>
      <c r="Q18" s="570" t="str">
        <f>IF(ISBLANK($L$7),"",VLOOKUP($L$7,計算用!$A$2:$E$36,2,FALSE))</f>
        <v/>
      </c>
      <c r="R18" s="570"/>
      <c r="S18" s="571" t="str">
        <f>IF(ISBLANK($L$7),"","千円"&amp;VLOOKUP($L$7,計算用!$A$2:$E$36,5,FALSE))</f>
        <v/>
      </c>
      <c r="T18" s="571"/>
      <c r="U18" s="571"/>
      <c r="V18" s="572"/>
      <c r="W18" s="490" t="s">
        <v>173</v>
      </c>
      <c r="X18" s="491"/>
      <c r="Y18" s="491"/>
      <c r="Z18" s="492"/>
      <c r="AA18" s="493" t="str">
        <f>IF($L$7="","",IF(VLOOKUP($L$7,単価表,5,)="/定員",VLOOKUP($L$7,単価表,2,)*$AG$7,VLOOKUP($L$7,単価表,2,)))</f>
        <v/>
      </c>
      <c r="AB18" s="494"/>
      <c r="AC18" s="494"/>
      <c r="AD18" s="491" t="s">
        <v>50</v>
      </c>
      <c r="AE18" s="492"/>
      <c r="AF18" s="490" t="s">
        <v>28</v>
      </c>
      <c r="AG18" s="491"/>
      <c r="AH18" s="492"/>
      <c r="AI18" s="601">
        <f>IF(ラジオボタン=1,ROUNDDOWN((個票1!H35-個票1!M35)/1000,0)+MIN((個票1!H45-M45)/1000,$AI$37),IF(ラジオボタン=2,ROUNDDOWN((H35+H45)/1000,0),""))</f>
        <v>0</v>
      </c>
      <c r="AJ18" s="602"/>
      <c r="AK18" s="602"/>
      <c r="AL18" s="491" t="s">
        <v>50</v>
      </c>
      <c r="AM18" s="492"/>
      <c r="AO18" s="147">
        <f>MIN(AA18,AI18)</f>
        <v>0</v>
      </c>
    </row>
    <row r="19" spans="1:46" s="4" customFormat="1" ht="20.25" customHeight="1">
      <c r="A19" s="487" t="s">
        <v>73</v>
      </c>
      <c r="B19" s="488"/>
      <c r="C19" s="488"/>
      <c r="D19" s="488"/>
      <c r="E19" s="488"/>
      <c r="F19" s="488"/>
      <c r="G19" s="489"/>
      <c r="H19" s="611"/>
      <c r="I19" s="612"/>
      <c r="J19" s="613"/>
      <c r="K19" s="605" t="s">
        <v>119</v>
      </c>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7"/>
    </row>
    <row r="20" spans="1:46" s="4" customFormat="1" ht="14.25" customHeight="1">
      <c r="A20" s="44"/>
      <c r="B20" s="65"/>
      <c r="C20" s="620" t="s">
        <v>164</v>
      </c>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1"/>
      <c r="AT20" s="5"/>
    </row>
    <row r="21" spans="1:46" s="4" customFormat="1" ht="14.25" customHeight="1">
      <c r="A21" s="45"/>
      <c r="B21" s="56"/>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22"/>
      <c r="AL21" s="622"/>
      <c r="AM21" s="623"/>
      <c r="AT21" s="5"/>
    </row>
    <row r="22" spans="1:46" s="4" customFormat="1" ht="14.25" customHeight="1">
      <c r="A22" s="45"/>
      <c r="B22" s="56"/>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3"/>
      <c r="AT22" s="5"/>
    </row>
    <row r="23" spans="1:46" s="4" customFormat="1" ht="14.25" customHeight="1">
      <c r="A23" s="45"/>
      <c r="B23" s="56"/>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3"/>
      <c r="AT23" s="5"/>
    </row>
    <row r="24" spans="1:46" s="4" customFormat="1" ht="14.25" customHeight="1">
      <c r="A24" s="45"/>
      <c r="B24" s="56"/>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3"/>
      <c r="AT24" s="5"/>
    </row>
    <row r="25" spans="1:46" s="4" customFormat="1" ht="14.25" customHeight="1">
      <c r="A25" s="46"/>
      <c r="B25" s="57"/>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5"/>
      <c r="AT25" s="5"/>
    </row>
    <row r="26" spans="1:46" s="4" customFormat="1" ht="24" customHeight="1">
      <c r="A26" s="313" t="s">
        <v>166</v>
      </c>
      <c r="B26" s="47"/>
      <c r="C26" s="47"/>
      <c r="D26" s="47"/>
      <c r="E26" s="47"/>
      <c r="F26" s="47"/>
      <c r="G26" s="47"/>
      <c r="H26" s="47"/>
      <c r="I26" s="47"/>
      <c r="J26" s="98"/>
      <c r="K26" s="98" t="s">
        <v>167</v>
      </c>
      <c r="L26" s="314"/>
      <c r="M26" s="314"/>
      <c r="N26" s="314"/>
      <c r="O26" s="314"/>
      <c r="P26" s="314"/>
      <c r="Q26" s="314"/>
      <c r="R26" s="314"/>
      <c r="S26" s="314"/>
      <c r="T26" s="98"/>
      <c r="U26" s="98"/>
      <c r="V26" s="314"/>
      <c r="W26" s="314"/>
      <c r="X26" s="314"/>
      <c r="Y26" s="314"/>
      <c r="Z26" s="314"/>
      <c r="AA26" s="314"/>
      <c r="AB26" s="314"/>
      <c r="AC26" s="314"/>
      <c r="AD26" s="314"/>
      <c r="AE26" s="314"/>
      <c r="AF26" s="47"/>
      <c r="AG26" s="47"/>
      <c r="AH26" s="47"/>
      <c r="AI26" s="47"/>
      <c r="AJ26" s="47"/>
      <c r="AK26" s="47"/>
      <c r="AL26" s="47"/>
      <c r="AM26" s="47"/>
      <c r="AT26" s="5"/>
    </row>
    <row r="27" spans="1:46" s="4" customFormat="1" ht="18" customHeight="1">
      <c r="A27" s="167" t="s">
        <v>98</v>
      </c>
      <c r="B27" s="168"/>
      <c r="C27" s="168"/>
      <c r="D27" s="168"/>
      <c r="E27" s="168"/>
      <c r="F27" s="168"/>
      <c r="G27" s="169"/>
      <c r="H27" s="168" t="s">
        <v>99</v>
      </c>
      <c r="I27" s="168"/>
      <c r="J27" s="168"/>
      <c r="K27" s="168"/>
      <c r="L27" s="168"/>
      <c r="M27" s="167" t="s">
        <v>177</v>
      </c>
      <c r="N27" s="168"/>
      <c r="O27" s="168"/>
      <c r="P27" s="168"/>
      <c r="Q27" s="279"/>
      <c r="R27" s="280" t="s">
        <v>100</v>
      </c>
      <c r="S27" s="168"/>
      <c r="T27" s="168"/>
      <c r="U27" s="168"/>
      <c r="V27" s="168"/>
      <c r="W27" s="168"/>
      <c r="X27" s="168"/>
      <c r="Y27" s="168"/>
      <c r="Z27" s="168"/>
      <c r="AA27" s="168"/>
      <c r="AB27" s="168"/>
      <c r="AC27" s="168"/>
      <c r="AD27" s="168"/>
      <c r="AE27" s="168"/>
      <c r="AF27" s="168"/>
      <c r="AG27" s="168"/>
      <c r="AH27" s="168"/>
      <c r="AI27" s="168"/>
      <c r="AJ27" s="168"/>
      <c r="AK27" s="168"/>
      <c r="AL27" s="168"/>
      <c r="AM27" s="169"/>
      <c r="AT27" s="5"/>
    </row>
    <row r="28" spans="1:46" s="4" customFormat="1" ht="18" customHeight="1">
      <c r="A28" s="119" t="s">
        <v>101</v>
      </c>
      <c r="B28" s="120"/>
      <c r="C28" s="120"/>
      <c r="D28" s="120"/>
      <c r="E28" s="121"/>
      <c r="F28" s="121"/>
      <c r="G28" s="122"/>
      <c r="H28" s="626"/>
      <c r="I28" s="626"/>
      <c r="J28" s="626"/>
      <c r="K28" s="626"/>
      <c r="L28" s="626"/>
      <c r="M28" s="617"/>
      <c r="N28" s="618"/>
      <c r="O28" s="618"/>
      <c r="P28" s="618"/>
      <c r="Q28" s="619"/>
      <c r="R28" s="520"/>
      <c r="S28" s="521"/>
      <c r="T28" s="521"/>
      <c r="U28" s="521"/>
      <c r="V28" s="521"/>
      <c r="W28" s="521"/>
      <c r="X28" s="521"/>
      <c r="Y28" s="521"/>
      <c r="Z28" s="521"/>
      <c r="AA28" s="521"/>
      <c r="AB28" s="521"/>
      <c r="AC28" s="521"/>
      <c r="AD28" s="521"/>
      <c r="AE28" s="521"/>
      <c r="AF28" s="521"/>
      <c r="AG28" s="521"/>
      <c r="AH28" s="521"/>
      <c r="AI28" s="521"/>
      <c r="AJ28" s="521"/>
      <c r="AK28" s="521"/>
      <c r="AL28" s="521"/>
      <c r="AM28" s="522"/>
      <c r="AT28" s="5"/>
    </row>
    <row r="29" spans="1:46" s="4" customFormat="1" ht="18" customHeight="1">
      <c r="A29" s="123" t="s">
        <v>102</v>
      </c>
      <c r="B29" s="124"/>
      <c r="C29" s="124"/>
      <c r="D29" s="124"/>
      <c r="E29" s="125"/>
      <c r="F29" s="125"/>
      <c r="G29" s="126"/>
      <c r="H29" s="516"/>
      <c r="I29" s="516"/>
      <c r="J29" s="516"/>
      <c r="K29" s="516"/>
      <c r="L29" s="516"/>
      <c r="M29" s="559">
        <f>IF(ラジオボタン=2,"－",INT(H29/11))</f>
        <v>0</v>
      </c>
      <c r="N29" s="560"/>
      <c r="O29" s="560"/>
      <c r="P29" s="560"/>
      <c r="Q29" s="561"/>
      <c r="R29" s="523"/>
      <c r="S29" s="524"/>
      <c r="T29" s="524"/>
      <c r="U29" s="524"/>
      <c r="V29" s="524"/>
      <c r="W29" s="524"/>
      <c r="X29" s="524"/>
      <c r="Y29" s="524"/>
      <c r="Z29" s="524"/>
      <c r="AA29" s="524"/>
      <c r="AB29" s="524"/>
      <c r="AC29" s="524"/>
      <c r="AD29" s="524"/>
      <c r="AE29" s="524"/>
      <c r="AF29" s="524"/>
      <c r="AG29" s="524"/>
      <c r="AH29" s="524"/>
      <c r="AI29" s="524"/>
      <c r="AJ29" s="524"/>
      <c r="AK29" s="524"/>
      <c r="AL29" s="524"/>
      <c r="AM29" s="525"/>
      <c r="AT29" s="5"/>
    </row>
    <row r="30" spans="1:46" s="4" customFormat="1" ht="18" customHeight="1">
      <c r="A30" s="123" t="s">
        <v>103</v>
      </c>
      <c r="B30" s="124"/>
      <c r="C30" s="124"/>
      <c r="D30" s="124"/>
      <c r="E30" s="125"/>
      <c r="F30" s="125"/>
      <c r="G30" s="126"/>
      <c r="H30" s="516"/>
      <c r="I30" s="516"/>
      <c r="J30" s="516"/>
      <c r="K30" s="516"/>
      <c r="L30" s="516"/>
      <c r="M30" s="559">
        <f>IF(ラジオボタン=2,"－",INT(H30/11))</f>
        <v>0</v>
      </c>
      <c r="N30" s="560"/>
      <c r="O30" s="560"/>
      <c r="P30" s="560"/>
      <c r="Q30" s="561"/>
      <c r="R30" s="523"/>
      <c r="S30" s="524"/>
      <c r="T30" s="524"/>
      <c r="U30" s="524"/>
      <c r="V30" s="524"/>
      <c r="W30" s="524"/>
      <c r="X30" s="524"/>
      <c r="Y30" s="524"/>
      <c r="Z30" s="524"/>
      <c r="AA30" s="524"/>
      <c r="AB30" s="524"/>
      <c r="AC30" s="524"/>
      <c r="AD30" s="524"/>
      <c r="AE30" s="524"/>
      <c r="AF30" s="524"/>
      <c r="AG30" s="524"/>
      <c r="AH30" s="524"/>
      <c r="AI30" s="524"/>
      <c r="AJ30" s="524"/>
      <c r="AK30" s="524"/>
      <c r="AL30" s="524"/>
      <c r="AM30" s="525"/>
      <c r="AT30" s="5"/>
    </row>
    <row r="31" spans="1:46" s="4" customFormat="1" ht="18" customHeight="1">
      <c r="A31" s="123" t="s">
        <v>104</v>
      </c>
      <c r="B31" s="124"/>
      <c r="C31" s="124"/>
      <c r="D31" s="124"/>
      <c r="E31" s="125"/>
      <c r="F31" s="125"/>
      <c r="G31" s="126"/>
      <c r="H31" s="516"/>
      <c r="I31" s="516"/>
      <c r="J31" s="516"/>
      <c r="K31" s="516"/>
      <c r="L31" s="516"/>
      <c r="M31" s="559">
        <f>IF(ラジオボタン=2,"－",INT(H31/11))</f>
        <v>0</v>
      </c>
      <c r="N31" s="560"/>
      <c r="O31" s="560"/>
      <c r="P31" s="560"/>
      <c r="Q31" s="561"/>
      <c r="R31" s="523"/>
      <c r="S31" s="524"/>
      <c r="T31" s="524"/>
      <c r="U31" s="524"/>
      <c r="V31" s="524"/>
      <c r="W31" s="524"/>
      <c r="X31" s="524"/>
      <c r="Y31" s="524"/>
      <c r="Z31" s="524"/>
      <c r="AA31" s="524"/>
      <c r="AB31" s="524"/>
      <c r="AC31" s="524"/>
      <c r="AD31" s="524"/>
      <c r="AE31" s="524"/>
      <c r="AF31" s="524"/>
      <c r="AG31" s="524"/>
      <c r="AH31" s="524"/>
      <c r="AI31" s="524"/>
      <c r="AJ31" s="524"/>
      <c r="AK31" s="524"/>
      <c r="AL31" s="524"/>
      <c r="AM31" s="525"/>
      <c r="AT31" s="5"/>
    </row>
    <row r="32" spans="1:46" s="4" customFormat="1" ht="18" customHeight="1">
      <c r="A32" s="123" t="s">
        <v>105</v>
      </c>
      <c r="B32" s="124"/>
      <c r="C32" s="124"/>
      <c r="D32" s="124"/>
      <c r="E32" s="125"/>
      <c r="F32" s="125"/>
      <c r="G32" s="126"/>
      <c r="H32" s="516"/>
      <c r="I32" s="516"/>
      <c r="J32" s="516"/>
      <c r="K32" s="516"/>
      <c r="L32" s="516"/>
      <c r="M32" s="559">
        <f>IF(ラジオボタン=2,"－",INT(H32/11))</f>
        <v>0</v>
      </c>
      <c r="N32" s="560"/>
      <c r="O32" s="560"/>
      <c r="P32" s="560"/>
      <c r="Q32" s="561"/>
      <c r="R32" s="523"/>
      <c r="S32" s="524"/>
      <c r="T32" s="524"/>
      <c r="U32" s="524"/>
      <c r="V32" s="524"/>
      <c r="W32" s="524"/>
      <c r="X32" s="524"/>
      <c r="Y32" s="524"/>
      <c r="Z32" s="524"/>
      <c r="AA32" s="524"/>
      <c r="AB32" s="524"/>
      <c r="AC32" s="524"/>
      <c r="AD32" s="524"/>
      <c r="AE32" s="524"/>
      <c r="AF32" s="524"/>
      <c r="AG32" s="524"/>
      <c r="AH32" s="524"/>
      <c r="AI32" s="524"/>
      <c r="AJ32" s="524"/>
      <c r="AK32" s="524"/>
      <c r="AL32" s="524"/>
      <c r="AM32" s="525"/>
      <c r="AT32" s="5"/>
    </row>
    <row r="33" spans="1:46" s="4" customFormat="1" ht="18" customHeight="1">
      <c r="A33" s="467" t="s">
        <v>172</v>
      </c>
      <c r="B33" s="468"/>
      <c r="C33" s="468"/>
      <c r="D33" s="468"/>
      <c r="E33" s="468"/>
      <c r="F33" s="468"/>
      <c r="G33" s="469"/>
      <c r="H33" s="516"/>
      <c r="I33" s="516"/>
      <c r="J33" s="516"/>
      <c r="K33" s="516"/>
      <c r="L33" s="516"/>
      <c r="M33" s="562"/>
      <c r="N33" s="563"/>
      <c r="O33" s="563"/>
      <c r="P33" s="563"/>
      <c r="Q33" s="564"/>
      <c r="R33" s="568" t="str">
        <f>IF(ISBLANK(H33),"","別紙対象者リスト参照")</f>
        <v/>
      </c>
      <c r="S33" s="568"/>
      <c r="T33" s="568"/>
      <c r="U33" s="568"/>
      <c r="V33" s="568"/>
      <c r="W33" s="568"/>
      <c r="X33" s="568"/>
      <c r="Y33" s="568"/>
      <c r="Z33" s="568"/>
      <c r="AA33" s="568"/>
      <c r="AB33" s="568"/>
      <c r="AC33" s="568"/>
      <c r="AD33" s="568"/>
      <c r="AE33" s="568"/>
      <c r="AF33" s="568"/>
      <c r="AG33" s="568"/>
      <c r="AH33" s="568"/>
      <c r="AI33" s="568"/>
      <c r="AJ33" s="568"/>
      <c r="AK33" s="568"/>
      <c r="AL33" s="568"/>
      <c r="AM33" s="569"/>
      <c r="AT33" s="5"/>
    </row>
    <row r="34" spans="1:46" s="4" customFormat="1" ht="18" customHeight="1">
      <c r="A34" s="517"/>
      <c r="B34" s="518"/>
      <c r="C34" s="518"/>
      <c r="D34" s="518"/>
      <c r="E34" s="518"/>
      <c r="F34" s="518"/>
      <c r="G34" s="519"/>
      <c r="H34" s="516"/>
      <c r="I34" s="516"/>
      <c r="J34" s="516"/>
      <c r="K34" s="516"/>
      <c r="L34" s="516"/>
      <c r="M34" s="565">
        <f>IF(ラジオボタン=2,"－",INT(H34/11))</f>
        <v>0</v>
      </c>
      <c r="N34" s="566"/>
      <c r="O34" s="566"/>
      <c r="P34" s="566"/>
      <c r="Q34" s="567"/>
      <c r="R34" s="556"/>
      <c r="S34" s="557"/>
      <c r="T34" s="557"/>
      <c r="U34" s="557"/>
      <c r="V34" s="557"/>
      <c r="W34" s="557"/>
      <c r="X34" s="557"/>
      <c r="Y34" s="557"/>
      <c r="Z34" s="557"/>
      <c r="AA34" s="557"/>
      <c r="AB34" s="557"/>
      <c r="AC34" s="557"/>
      <c r="AD34" s="557"/>
      <c r="AE34" s="557"/>
      <c r="AF34" s="557"/>
      <c r="AG34" s="557"/>
      <c r="AH34" s="557"/>
      <c r="AI34" s="557"/>
      <c r="AJ34" s="557"/>
      <c r="AK34" s="557"/>
      <c r="AL34" s="557"/>
      <c r="AM34" s="558"/>
      <c r="AT34" s="5"/>
    </row>
    <row r="35" spans="1:46" s="4" customFormat="1" ht="18" customHeight="1">
      <c r="A35" s="74"/>
      <c r="B35" s="10"/>
      <c r="C35" s="47"/>
      <c r="D35" s="130" t="s">
        <v>95</v>
      </c>
      <c r="E35" s="47"/>
      <c r="F35" s="47"/>
      <c r="G35" s="48"/>
      <c r="H35" s="535">
        <f>SUM(H28:L34)</f>
        <v>0</v>
      </c>
      <c r="I35" s="536"/>
      <c r="J35" s="536"/>
      <c r="K35" s="536"/>
      <c r="L35" s="537"/>
      <c r="M35" s="545">
        <f>IF(ラジオボタン=2,"－",SUM(M28:Q34))</f>
        <v>0</v>
      </c>
      <c r="N35" s="546"/>
      <c r="O35" s="546"/>
      <c r="P35" s="546"/>
      <c r="Q35" s="547"/>
      <c r="R35" s="61"/>
      <c r="S35" s="61"/>
      <c r="T35" s="61"/>
      <c r="U35" s="61"/>
      <c r="V35" s="61"/>
      <c r="W35" s="61"/>
      <c r="X35" s="61"/>
      <c r="Y35" s="61"/>
      <c r="Z35" s="61"/>
      <c r="AA35" s="61"/>
      <c r="AB35" s="61"/>
      <c r="AC35" s="61"/>
      <c r="AD35" s="61"/>
      <c r="AE35" s="61"/>
      <c r="AF35" s="61"/>
      <c r="AG35" s="61"/>
      <c r="AH35" s="61"/>
      <c r="AI35" s="61"/>
      <c r="AJ35" s="61"/>
      <c r="AK35" s="61"/>
      <c r="AL35" s="61"/>
      <c r="AM35" s="13"/>
      <c r="AT35" s="5"/>
    </row>
    <row r="36" spans="1:46" s="4" customFormat="1" ht="9" customHeight="1">
      <c r="A36" s="273"/>
      <c r="B36" s="6"/>
      <c r="C36" s="61"/>
      <c r="D36" s="61"/>
      <c r="E36" s="61"/>
      <c r="F36" s="61"/>
      <c r="G36" s="61"/>
      <c r="H36" s="270"/>
      <c r="I36" s="270"/>
      <c r="J36" s="270"/>
      <c r="K36" s="270"/>
      <c r="L36" s="270"/>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14"/>
      <c r="AT36" s="5"/>
    </row>
    <row r="37" spans="1:46" s="4" customFormat="1" ht="18" customHeight="1">
      <c r="A37" s="9" t="s">
        <v>168</v>
      </c>
      <c r="B37" s="6"/>
      <c r="C37" s="61"/>
      <c r="D37" s="61"/>
      <c r="E37" s="61"/>
      <c r="F37" s="61"/>
      <c r="G37" s="61"/>
      <c r="H37" s="270"/>
      <c r="I37" s="271"/>
      <c r="J37" s="271"/>
      <c r="K37" s="270"/>
      <c r="L37" s="270"/>
      <c r="M37" s="61"/>
      <c r="N37" s="61"/>
      <c r="O37" s="61"/>
      <c r="P37" s="61"/>
      <c r="Q37" s="61"/>
      <c r="R37" s="61"/>
      <c r="S37" s="61"/>
      <c r="T37" s="61"/>
      <c r="U37" s="61"/>
      <c r="V37" s="61"/>
      <c r="W37" s="548"/>
      <c r="X37" s="548"/>
      <c r="Y37" s="548"/>
      <c r="Z37" s="548"/>
      <c r="AA37" s="549"/>
      <c r="AB37" s="549"/>
      <c r="AC37" s="549"/>
      <c r="AD37" s="548"/>
      <c r="AE37" s="614"/>
      <c r="AF37" s="490" t="s">
        <v>170</v>
      </c>
      <c r="AG37" s="491"/>
      <c r="AH37" s="492"/>
      <c r="AI37" s="615" t="str">
        <f>IF(OR($L$7=計算用!A29,$L$7=計算用!A31,$L$7=計算用!A33,$L$7=計算用!A35),5000,
   IF(OR($L$7=計算用!A30,$L$7=計算用!A32,$L$7=計算用!A34,$L$7=計算用!A36),2000,
   IF(AND(OR($L$7=計算用!A10,$L$7=計算用!A11,$L$7=計算用!A23,$L$7=計算用!A24,$L$7=計算用!A25,$L$7=計算用!A26,$L$7=計算用!A27,$L$7=計算用!A28),(個票1!AG7&gt;=30)),5000,
   IF(AND(OR($L$7=計算用!A10,$L$7=計算用!A11,$L$7=計算用!A23,$L$7=計算用!A24,,$L$7=計算用!A25,$L$7=計算用!A26,$L$7=計算用!A27,$L$7=計算用!A28),(個票1!AG7&lt;30)),2000,""))))</f>
        <v/>
      </c>
      <c r="AJ37" s="616"/>
      <c r="AK37" s="616"/>
      <c r="AL37" s="491" t="s">
        <v>50</v>
      </c>
      <c r="AM37" s="492"/>
      <c r="AO37" s="147">
        <f>IF(ISBLANK($AI$37),0,MIN($AI$37,H39/1000))</f>
        <v>0</v>
      </c>
      <c r="AT37" s="5"/>
    </row>
    <row r="38" spans="1:46" s="4" customFormat="1" ht="18" customHeight="1">
      <c r="A38" s="167" t="s">
        <v>98</v>
      </c>
      <c r="B38" s="168"/>
      <c r="C38" s="168"/>
      <c r="D38" s="168"/>
      <c r="E38" s="168"/>
      <c r="F38" s="168"/>
      <c r="G38" s="169"/>
      <c r="H38" s="168" t="s">
        <v>99</v>
      </c>
      <c r="I38" s="168"/>
      <c r="J38" s="168"/>
      <c r="K38" s="168"/>
      <c r="L38" s="168"/>
      <c r="M38" s="368" t="s">
        <v>171</v>
      </c>
      <c r="N38" s="550"/>
      <c r="O38" s="550"/>
      <c r="P38" s="550"/>
      <c r="Q38" s="550"/>
      <c r="R38" s="550"/>
      <c r="S38" s="550"/>
      <c r="T38" s="550"/>
      <c r="U38" s="550"/>
      <c r="V38" s="550"/>
      <c r="W38" s="551"/>
      <c r="X38" s="551"/>
      <c r="Y38" s="551"/>
      <c r="Z38" s="551"/>
      <c r="AA38" s="551"/>
      <c r="AB38" s="551"/>
      <c r="AC38" s="551"/>
      <c r="AD38" s="551"/>
      <c r="AE38" s="551"/>
      <c r="AF38" s="550"/>
      <c r="AG38" s="550"/>
      <c r="AH38" s="550"/>
      <c r="AI38" s="550"/>
      <c r="AJ38" s="550"/>
      <c r="AK38" s="550"/>
      <c r="AL38" s="550"/>
      <c r="AM38" s="552"/>
      <c r="AT38" s="5"/>
    </row>
    <row r="39" spans="1:46" s="4" customFormat="1" ht="18" customHeight="1">
      <c r="A39" s="526" t="s">
        <v>189</v>
      </c>
      <c r="B39" s="526"/>
      <c r="C39" s="526"/>
      <c r="D39" s="526"/>
      <c r="E39" s="526"/>
      <c r="F39" s="526"/>
      <c r="G39" s="526"/>
      <c r="H39" s="542"/>
      <c r="I39" s="543"/>
      <c r="J39" s="543"/>
      <c r="K39" s="543"/>
      <c r="L39" s="544"/>
      <c r="M39" s="553" t="str">
        <f>IF(ISBLANK(H39),"","別紙対象者リスト参照")</f>
        <v/>
      </c>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5"/>
      <c r="AT39" s="5"/>
    </row>
    <row r="40" spans="1:46" s="4" customFormat="1" ht="9" customHeight="1">
      <c r="A40" s="273"/>
      <c r="B40" s="273"/>
      <c r="C40" s="13"/>
      <c r="D40" s="13"/>
      <c r="E40" s="13"/>
      <c r="F40" s="13"/>
      <c r="G40" s="13"/>
      <c r="H40" s="288"/>
      <c r="I40" s="288"/>
      <c r="J40" s="288"/>
      <c r="K40" s="288"/>
      <c r="L40" s="288"/>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T40" s="5"/>
    </row>
    <row r="41" spans="1:46" s="4" customFormat="1" ht="18" customHeight="1">
      <c r="A41" s="54" t="s">
        <v>111</v>
      </c>
      <c r="B41" s="9"/>
      <c r="C41" s="14"/>
      <c r="D41" s="14"/>
      <c r="E41" s="14"/>
      <c r="F41" s="14"/>
      <c r="G41" s="14"/>
      <c r="H41" s="14"/>
      <c r="I41" s="14"/>
      <c r="J41" s="100" t="s">
        <v>96</v>
      </c>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T41" s="5"/>
    </row>
    <row r="42" spans="1:46" s="4" customFormat="1" ht="18" customHeight="1">
      <c r="A42" s="167" t="s">
        <v>107</v>
      </c>
      <c r="B42" s="168"/>
      <c r="C42" s="168"/>
      <c r="D42" s="168"/>
      <c r="E42" s="168"/>
      <c r="F42" s="168"/>
      <c r="G42" s="169"/>
      <c r="H42" s="168" t="s">
        <v>99</v>
      </c>
      <c r="I42" s="168"/>
      <c r="J42" s="168"/>
      <c r="K42" s="168"/>
      <c r="L42" s="168"/>
      <c r="M42" s="167" t="s">
        <v>177</v>
      </c>
      <c r="N42" s="168"/>
      <c r="O42" s="168"/>
      <c r="P42" s="168"/>
      <c r="Q42" s="279"/>
      <c r="R42" s="170" t="s">
        <v>179</v>
      </c>
      <c r="S42" s="171"/>
      <c r="T42" s="172"/>
      <c r="U42" s="167"/>
      <c r="V42" s="168"/>
      <c r="W42" s="168"/>
      <c r="X42" s="168"/>
      <c r="Y42" s="168"/>
      <c r="Z42" s="168"/>
      <c r="AA42" s="168"/>
      <c r="AB42" s="168"/>
      <c r="AC42" s="168"/>
      <c r="AD42" s="169"/>
      <c r="AE42" s="168" t="s">
        <v>108</v>
      </c>
      <c r="AF42" s="168"/>
      <c r="AG42" s="168"/>
      <c r="AH42" s="168"/>
      <c r="AI42" s="168"/>
      <c r="AJ42" s="168"/>
      <c r="AK42" s="168"/>
      <c r="AL42" s="168"/>
      <c r="AM42" s="169"/>
      <c r="AT42" s="5"/>
    </row>
    <row r="43" spans="1:46" s="4" customFormat="1" ht="18" customHeight="1">
      <c r="A43" s="131" t="s">
        <v>109</v>
      </c>
      <c r="B43" s="132"/>
      <c r="C43" s="132"/>
      <c r="D43" s="132"/>
      <c r="E43" s="133"/>
      <c r="F43" s="133"/>
      <c r="G43" s="134"/>
      <c r="H43" s="538">
        <f>R43*AE43</f>
        <v>0</v>
      </c>
      <c r="I43" s="538"/>
      <c r="J43" s="538"/>
      <c r="K43" s="538"/>
      <c r="L43" s="538"/>
      <c r="M43" s="559">
        <f>IF(ラジオボタン=2,"－",INT(H43/11))</f>
        <v>0</v>
      </c>
      <c r="N43" s="560"/>
      <c r="O43" s="560"/>
      <c r="P43" s="560"/>
      <c r="Q43" s="561"/>
      <c r="R43" s="576"/>
      <c r="S43" s="577"/>
      <c r="T43" s="577"/>
      <c r="U43" s="577"/>
      <c r="V43" s="577"/>
      <c r="W43" s="577"/>
      <c r="X43" s="577"/>
      <c r="Y43" s="577"/>
      <c r="Z43" s="577"/>
      <c r="AA43" s="577"/>
      <c r="AB43" s="577"/>
      <c r="AC43" s="577"/>
      <c r="AD43" s="578"/>
      <c r="AE43" s="539"/>
      <c r="AF43" s="540"/>
      <c r="AG43" s="540"/>
      <c r="AH43" s="540"/>
      <c r="AI43" s="540"/>
      <c r="AJ43" s="540"/>
      <c r="AK43" s="540"/>
      <c r="AL43" s="540"/>
      <c r="AM43" s="541"/>
      <c r="AT43" s="5"/>
    </row>
    <row r="44" spans="1:46" s="4" customFormat="1" ht="18" customHeight="1">
      <c r="A44" s="527" t="s">
        <v>175</v>
      </c>
      <c r="B44" s="528"/>
      <c r="C44" s="528"/>
      <c r="D44" s="528"/>
      <c r="E44" s="528"/>
      <c r="F44" s="528"/>
      <c r="G44" s="529"/>
      <c r="H44" s="608">
        <f>R44*AE44</f>
        <v>0</v>
      </c>
      <c r="I44" s="609"/>
      <c r="J44" s="609"/>
      <c r="K44" s="609"/>
      <c r="L44" s="610"/>
      <c r="M44" s="573">
        <f>IF(ラジオボタン=2,"－",INT(H44/11))</f>
        <v>0</v>
      </c>
      <c r="N44" s="574"/>
      <c r="O44" s="574"/>
      <c r="P44" s="574"/>
      <c r="Q44" s="575"/>
      <c r="R44" s="579"/>
      <c r="S44" s="580"/>
      <c r="T44" s="580"/>
      <c r="U44" s="580"/>
      <c r="V44" s="580"/>
      <c r="W44" s="580"/>
      <c r="X44" s="580"/>
      <c r="Y44" s="580"/>
      <c r="Z44" s="580"/>
      <c r="AA44" s="580"/>
      <c r="AB44" s="580"/>
      <c r="AC44" s="580"/>
      <c r="AD44" s="581"/>
      <c r="AE44" s="470"/>
      <c r="AF44" s="471"/>
      <c r="AG44" s="471"/>
      <c r="AH44" s="471"/>
      <c r="AI44" s="471"/>
      <c r="AJ44" s="471"/>
      <c r="AK44" s="471"/>
      <c r="AL44" s="471"/>
      <c r="AM44" s="472"/>
      <c r="AT44" s="5"/>
    </row>
    <row r="45" spans="1:46" s="4" customFormat="1" ht="18" customHeight="1">
      <c r="A45" s="74"/>
      <c r="B45" s="10"/>
      <c r="C45" s="130"/>
      <c r="D45" s="130" t="s">
        <v>95</v>
      </c>
      <c r="E45" s="130"/>
      <c r="F45" s="130"/>
      <c r="G45" s="135"/>
      <c r="H45" s="532">
        <f>SUM(H43:L44)</f>
        <v>0</v>
      </c>
      <c r="I45" s="533"/>
      <c r="J45" s="533"/>
      <c r="K45" s="533"/>
      <c r="L45" s="534"/>
      <c r="M45" s="582">
        <f>IF(ラジオボタン=2,"－",SUM(M43:Q44))</f>
        <v>0</v>
      </c>
      <c r="N45" s="583"/>
      <c r="O45" s="583"/>
      <c r="P45" s="583"/>
      <c r="Q45" s="584"/>
      <c r="R45" s="13"/>
      <c r="S45" s="13"/>
      <c r="T45" s="13"/>
      <c r="U45" s="13"/>
      <c r="V45" s="13"/>
      <c r="W45" s="13"/>
      <c r="X45" s="13"/>
      <c r="Y45" s="13"/>
      <c r="Z45" s="13"/>
      <c r="AA45" s="13"/>
      <c r="AB45" s="13"/>
      <c r="AC45" s="13"/>
      <c r="AD45" s="13"/>
      <c r="AE45" s="13"/>
      <c r="AF45" s="13"/>
      <c r="AG45" s="13"/>
      <c r="AH45" s="13"/>
      <c r="AI45" s="13"/>
      <c r="AJ45" s="13"/>
      <c r="AK45" s="13"/>
      <c r="AL45" s="13"/>
      <c r="AM45" s="13"/>
      <c r="AT45" s="5"/>
    </row>
    <row r="46" spans="1:46" s="214" customFormat="1" ht="4.5" customHeight="1">
      <c r="A46" s="204"/>
      <c r="B46" s="202"/>
      <c r="C46" s="205"/>
      <c r="D46" s="202"/>
      <c r="E46" s="206"/>
      <c r="F46" s="202"/>
      <c r="G46" s="202"/>
      <c r="H46" s="202"/>
      <c r="I46" s="202"/>
      <c r="J46" s="207"/>
      <c r="K46" s="207"/>
      <c r="L46" s="207"/>
      <c r="M46" s="208"/>
      <c r="N46" s="208"/>
      <c r="O46" s="209"/>
      <c r="P46" s="210"/>
      <c r="Q46" s="211"/>
      <c r="R46" s="211"/>
      <c r="S46" s="208"/>
      <c r="T46" s="203"/>
      <c r="U46" s="208"/>
      <c r="V46" s="208"/>
      <c r="W46" s="208"/>
      <c r="X46" s="208"/>
      <c r="Y46" s="203"/>
      <c r="Z46" s="203"/>
      <c r="AA46" s="203"/>
      <c r="AB46" s="203"/>
      <c r="AC46" s="212"/>
      <c r="AD46" s="208"/>
      <c r="AE46" s="208"/>
      <c r="AF46" s="208"/>
      <c r="AG46" s="208"/>
      <c r="AH46" s="208"/>
      <c r="AI46" s="213"/>
      <c r="AJ46" s="213"/>
      <c r="AK46" s="213"/>
      <c r="AL46" s="213"/>
      <c r="AM46" s="208"/>
    </row>
    <row r="47" spans="1:46" s="214" customFormat="1" ht="18.75" customHeight="1">
      <c r="A47" s="215" t="s">
        <v>116</v>
      </c>
      <c r="B47" s="203"/>
      <c r="C47" s="212"/>
      <c r="D47" s="203"/>
      <c r="E47" s="216"/>
      <c r="F47" s="203"/>
      <c r="G47" s="203"/>
      <c r="H47" s="203"/>
      <c r="I47" s="203"/>
      <c r="J47" s="208"/>
      <c r="K47" s="208"/>
      <c r="L47" s="208"/>
      <c r="M47" s="208"/>
      <c r="N47" s="208"/>
      <c r="O47" s="209"/>
      <c r="P47" s="210"/>
      <c r="Q47" s="211"/>
      <c r="R47" s="211"/>
      <c r="S47" s="208"/>
      <c r="T47" s="203"/>
      <c r="U47" s="208"/>
      <c r="V47" s="208"/>
      <c r="W47" s="217"/>
      <c r="X47" s="217"/>
      <c r="Y47" s="217"/>
      <c r="Z47" s="217"/>
      <c r="AA47" s="218"/>
      <c r="AB47" s="218"/>
      <c r="AC47" s="218"/>
      <c r="AD47" s="217"/>
      <c r="AE47" s="217"/>
      <c r="AF47" s="219"/>
      <c r="AG47" s="219"/>
      <c r="AH47" s="219"/>
      <c r="AI47" s="219"/>
      <c r="AJ47" s="219"/>
      <c r="AK47" s="219"/>
      <c r="AL47" s="219"/>
      <c r="AM47" s="219"/>
      <c r="AO47" s="220"/>
    </row>
    <row r="48" spans="1:46" ht="18.75" customHeight="1">
      <c r="A48" s="54"/>
      <c r="B48" s="54"/>
      <c r="C48" s="54"/>
      <c r="D48" s="54"/>
      <c r="E48" s="54"/>
      <c r="F48" s="54"/>
      <c r="G48" s="54"/>
      <c r="H48" s="54"/>
      <c r="I48" s="54"/>
      <c r="J48" s="54"/>
      <c r="K48" s="54"/>
      <c r="L48" s="54"/>
      <c r="M48" s="473" t="s">
        <v>174</v>
      </c>
      <c r="N48" s="474"/>
      <c r="O48" s="474"/>
      <c r="P48" s="475"/>
      <c r="Q48" s="570" t="str">
        <f>IF(ISBLANK($L$7),"",VLOOKUP($L$7,計算用!$A$2:$E$36,3,FALSE))</f>
        <v/>
      </c>
      <c r="R48" s="570"/>
      <c r="S48" s="571" t="str">
        <f>IF(ISBLANK($L$7),"","千円"&amp;VLOOKUP($L$7,計算用!$A$2:$E$36,5,FALSE))</f>
        <v/>
      </c>
      <c r="T48" s="571"/>
      <c r="U48" s="571"/>
      <c r="V48" s="572"/>
      <c r="W48" s="490" t="s">
        <v>173</v>
      </c>
      <c r="X48" s="491"/>
      <c r="Y48" s="491"/>
      <c r="Z48" s="492"/>
      <c r="AA48" s="493" t="str">
        <f>IF($L$7="","",IF(VLOOKUP($L$7,単価表,5,)="/定員",VLOOKUP($L$7,単価表,3,)*$AG$7,VLOOKUP($L$7,単価表,3,)))</f>
        <v/>
      </c>
      <c r="AB48" s="494"/>
      <c r="AC48" s="494"/>
      <c r="AD48" s="474" t="s">
        <v>50</v>
      </c>
      <c r="AE48" s="475"/>
      <c r="AF48" s="473" t="s">
        <v>28</v>
      </c>
      <c r="AG48" s="474"/>
      <c r="AH48" s="475"/>
      <c r="AI48" s="603">
        <f>IF(ラジオボタン=1,ROUNDDOWN((個票1!H56-個票1!M56)/1000,0),IF(ラジオボタン=2,ROUNDDOWN(H56/1000,0),""))</f>
        <v>0</v>
      </c>
      <c r="AJ48" s="604"/>
      <c r="AK48" s="604"/>
      <c r="AL48" s="474" t="s">
        <v>50</v>
      </c>
      <c r="AM48" s="475"/>
      <c r="AO48" s="147">
        <f>MIN(AA48,AI48)</f>
        <v>0</v>
      </c>
    </row>
    <row r="49" spans="1:46" s="4" customFormat="1" ht="18" customHeight="1">
      <c r="A49" s="49" t="s">
        <v>110</v>
      </c>
      <c r="B49" s="116"/>
      <c r="C49" s="22"/>
      <c r="D49" s="22"/>
      <c r="E49" s="22"/>
      <c r="F49" s="22"/>
      <c r="G49" s="22"/>
      <c r="H49" s="22"/>
      <c r="I49" s="69"/>
      <c r="J49" s="100" t="s">
        <v>96</v>
      </c>
      <c r="K49" s="117"/>
      <c r="L49" s="117"/>
      <c r="M49" s="117"/>
      <c r="N49" s="117"/>
      <c r="O49" s="117"/>
      <c r="P49" s="117"/>
      <c r="Q49" s="117"/>
      <c r="R49" s="117"/>
      <c r="S49" s="117"/>
      <c r="T49" s="100" t="s">
        <v>97</v>
      </c>
      <c r="U49" s="117"/>
      <c r="V49" s="117"/>
      <c r="W49" s="99"/>
      <c r="X49" s="99"/>
      <c r="Y49" s="99"/>
      <c r="Z49" s="99"/>
      <c r="AA49" s="99"/>
      <c r="AB49" s="99"/>
      <c r="AC49" s="99"/>
      <c r="AD49" s="99"/>
      <c r="AE49" s="99"/>
      <c r="AF49" s="13"/>
      <c r="AG49" s="13"/>
      <c r="AH49" s="13"/>
      <c r="AI49" s="76"/>
      <c r="AJ49" s="110"/>
      <c r="AK49" s="110"/>
      <c r="AL49" s="110"/>
      <c r="AM49" s="111"/>
      <c r="AT49" s="5"/>
    </row>
    <row r="50" spans="1:46" s="4" customFormat="1" ht="18" customHeight="1">
      <c r="A50" s="167" t="s">
        <v>98</v>
      </c>
      <c r="B50" s="168"/>
      <c r="C50" s="168"/>
      <c r="D50" s="168"/>
      <c r="E50" s="168"/>
      <c r="F50" s="168"/>
      <c r="G50" s="169"/>
      <c r="H50" s="168" t="s">
        <v>99</v>
      </c>
      <c r="I50" s="168"/>
      <c r="J50" s="168"/>
      <c r="K50" s="168"/>
      <c r="L50" s="168"/>
      <c r="M50" s="167" t="s">
        <v>177</v>
      </c>
      <c r="N50" s="168"/>
      <c r="O50" s="168"/>
      <c r="P50" s="168"/>
      <c r="Q50" s="279"/>
      <c r="R50" s="280" t="s">
        <v>100</v>
      </c>
      <c r="S50" s="168"/>
      <c r="T50" s="168"/>
      <c r="U50" s="168"/>
      <c r="V50" s="168"/>
      <c r="W50" s="168"/>
      <c r="X50" s="168"/>
      <c r="Y50" s="168"/>
      <c r="Z50" s="168"/>
      <c r="AA50" s="168"/>
      <c r="AB50" s="168"/>
      <c r="AC50" s="168"/>
      <c r="AD50" s="168"/>
      <c r="AE50" s="168"/>
      <c r="AF50" s="168"/>
      <c r="AG50" s="168"/>
      <c r="AH50" s="168"/>
      <c r="AI50" s="168"/>
      <c r="AJ50" s="168"/>
      <c r="AK50" s="168"/>
      <c r="AL50" s="168"/>
      <c r="AM50" s="169"/>
      <c r="AT50" s="5"/>
    </row>
    <row r="51" spans="1:46" s="4" customFormat="1" ht="18" customHeight="1">
      <c r="A51" s="119" t="s">
        <v>101</v>
      </c>
      <c r="B51" s="120"/>
      <c r="C51" s="120"/>
      <c r="D51" s="120"/>
      <c r="E51" s="121"/>
      <c r="F51" s="121"/>
      <c r="G51" s="122"/>
      <c r="H51" s="530"/>
      <c r="I51" s="530"/>
      <c r="J51" s="530"/>
      <c r="K51" s="530"/>
      <c r="L51" s="530"/>
      <c r="M51" s="640"/>
      <c r="N51" s="641"/>
      <c r="O51" s="641"/>
      <c r="P51" s="641"/>
      <c r="Q51" s="642"/>
      <c r="R51" s="520"/>
      <c r="S51" s="521"/>
      <c r="T51" s="521"/>
      <c r="U51" s="521"/>
      <c r="V51" s="521"/>
      <c r="W51" s="521"/>
      <c r="X51" s="521"/>
      <c r="Y51" s="521"/>
      <c r="Z51" s="521"/>
      <c r="AA51" s="521"/>
      <c r="AB51" s="521"/>
      <c r="AC51" s="521"/>
      <c r="AD51" s="521"/>
      <c r="AE51" s="521"/>
      <c r="AF51" s="521"/>
      <c r="AG51" s="521"/>
      <c r="AH51" s="521"/>
      <c r="AI51" s="521"/>
      <c r="AJ51" s="521"/>
      <c r="AK51" s="521"/>
      <c r="AL51" s="521"/>
      <c r="AM51" s="522"/>
      <c r="AT51" s="5"/>
    </row>
    <row r="52" spans="1:46" s="4" customFormat="1" ht="18" customHeight="1">
      <c r="A52" s="123" t="s">
        <v>102</v>
      </c>
      <c r="B52" s="124"/>
      <c r="C52" s="124"/>
      <c r="D52" s="124"/>
      <c r="E52" s="125"/>
      <c r="F52" s="125"/>
      <c r="G52" s="126"/>
      <c r="H52" s="531"/>
      <c r="I52" s="531"/>
      <c r="J52" s="531"/>
      <c r="K52" s="531"/>
      <c r="L52" s="531"/>
      <c r="M52" s="559">
        <f>IF(ラジオボタン=2,"－",INT(H52/11))</f>
        <v>0</v>
      </c>
      <c r="N52" s="560"/>
      <c r="O52" s="560"/>
      <c r="P52" s="560"/>
      <c r="Q52" s="561"/>
      <c r="R52" s="523"/>
      <c r="S52" s="524"/>
      <c r="T52" s="524"/>
      <c r="U52" s="524"/>
      <c r="V52" s="524"/>
      <c r="W52" s="524"/>
      <c r="X52" s="524"/>
      <c r="Y52" s="524"/>
      <c r="Z52" s="524"/>
      <c r="AA52" s="524"/>
      <c r="AB52" s="524"/>
      <c r="AC52" s="524"/>
      <c r="AD52" s="524"/>
      <c r="AE52" s="524"/>
      <c r="AF52" s="524"/>
      <c r="AG52" s="524"/>
      <c r="AH52" s="524"/>
      <c r="AI52" s="524"/>
      <c r="AJ52" s="524"/>
      <c r="AK52" s="524"/>
      <c r="AL52" s="524"/>
      <c r="AM52" s="525"/>
      <c r="AT52" s="5"/>
    </row>
    <row r="53" spans="1:46" s="4" customFormat="1" ht="18" customHeight="1">
      <c r="A53" s="123" t="s">
        <v>104</v>
      </c>
      <c r="B53" s="124"/>
      <c r="C53" s="124"/>
      <c r="D53" s="124"/>
      <c r="E53" s="125"/>
      <c r="F53" s="125"/>
      <c r="G53" s="126"/>
      <c r="H53" s="531"/>
      <c r="I53" s="531"/>
      <c r="J53" s="531"/>
      <c r="K53" s="531"/>
      <c r="L53" s="531"/>
      <c r="M53" s="559">
        <f>IF(ラジオボタン=2,"－",INT(H53/11))</f>
        <v>0</v>
      </c>
      <c r="N53" s="560"/>
      <c r="O53" s="560"/>
      <c r="P53" s="560"/>
      <c r="Q53" s="561"/>
      <c r="R53" s="523"/>
      <c r="S53" s="524"/>
      <c r="T53" s="524"/>
      <c r="U53" s="524"/>
      <c r="V53" s="524"/>
      <c r="W53" s="524"/>
      <c r="X53" s="524"/>
      <c r="Y53" s="524"/>
      <c r="Z53" s="524"/>
      <c r="AA53" s="524"/>
      <c r="AB53" s="524"/>
      <c r="AC53" s="524"/>
      <c r="AD53" s="524"/>
      <c r="AE53" s="524"/>
      <c r="AF53" s="524"/>
      <c r="AG53" s="524"/>
      <c r="AH53" s="524"/>
      <c r="AI53" s="524"/>
      <c r="AJ53" s="524"/>
      <c r="AK53" s="524"/>
      <c r="AL53" s="524"/>
      <c r="AM53" s="525"/>
      <c r="AT53" s="5"/>
    </row>
    <row r="54" spans="1:46" s="4" customFormat="1" ht="18" customHeight="1">
      <c r="A54" s="123" t="s">
        <v>106</v>
      </c>
      <c r="B54" s="127"/>
      <c r="C54" s="127"/>
      <c r="D54" s="127"/>
      <c r="E54" s="127"/>
      <c r="F54" s="127"/>
      <c r="G54" s="128"/>
      <c r="H54" s="531"/>
      <c r="I54" s="531"/>
      <c r="J54" s="531"/>
      <c r="K54" s="531"/>
      <c r="L54" s="531"/>
      <c r="M54" s="559">
        <f>IF(ラジオボタン=2,"－",INT(H54/11))</f>
        <v>0</v>
      </c>
      <c r="N54" s="560"/>
      <c r="O54" s="560"/>
      <c r="P54" s="560"/>
      <c r="Q54" s="561"/>
      <c r="R54" s="523"/>
      <c r="S54" s="524"/>
      <c r="T54" s="524"/>
      <c r="U54" s="524"/>
      <c r="V54" s="524"/>
      <c r="W54" s="524"/>
      <c r="X54" s="524"/>
      <c r="Y54" s="524"/>
      <c r="Z54" s="524"/>
      <c r="AA54" s="524"/>
      <c r="AB54" s="524"/>
      <c r="AC54" s="524"/>
      <c r="AD54" s="524"/>
      <c r="AE54" s="524"/>
      <c r="AF54" s="524"/>
      <c r="AG54" s="524"/>
      <c r="AH54" s="524"/>
      <c r="AI54" s="524"/>
      <c r="AJ54" s="524"/>
      <c r="AK54" s="524"/>
      <c r="AL54" s="524"/>
      <c r="AM54" s="525"/>
      <c r="AT54" s="5"/>
    </row>
    <row r="55" spans="1:46" s="4" customFormat="1" ht="18" customHeight="1">
      <c r="A55" s="370"/>
      <c r="B55" s="371"/>
      <c r="C55" s="371"/>
      <c r="D55" s="371"/>
      <c r="E55" s="371"/>
      <c r="F55" s="371"/>
      <c r="G55" s="372"/>
      <c r="H55" s="639"/>
      <c r="I55" s="639"/>
      <c r="J55" s="639"/>
      <c r="K55" s="639"/>
      <c r="L55" s="639"/>
      <c r="M55" s="565">
        <f>IF(ラジオボタン=2,"－",INT(H55/11))</f>
        <v>0</v>
      </c>
      <c r="N55" s="566"/>
      <c r="O55" s="566"/>
      <c r="P55" s="566"/>
      <c r="Q55" s="567"/>
      <c r="R55" s="556"/>
      <c r="S55" s="557"/>
      <c r="T55" s="557"/>
      <c r="U55" s="557"/>
      <c r="V55" s="557"/>
      <c r="W55" s="557"/>
      <c r="X55" s="557"/>
      <c r="Y55" s="557"/>
      <c r="Z55" s="557"/>
      <c r="AA55" s="557"/>
      <c r="AB55" s="557"/>
      <c r="AC55" s="557"/>
      <c r="AD55" s="557"/>
      <c r="AE55" s="557"/>
      <c r="AF55" s="557"/>
      <c r="AG55" s="557"/>
      <c r="AH55" s="557"/>
      <c r="AI55" s="557"/>
      <c r="AJ55" s="557"/>
      <c r="AK55" s="557"/>
      <c r="AL55" s="557"/>
      <c r="AM55" s="558"/>
      <c r="AT55" s="5"/>
    </row>
    <row r="56" spans="1:46" s="4" customFormat="1" ht="18" customHeight="1">
      <c r="A56" s="74"/>
      <c r="B56" s="10"/>
      <c r="C56" s="130"/>
      <c r="D56" s="130" t="s">
        <v>95</v>
      </c>
      <c r="E56" s="130"/>
      <c r="F56" s="130"/>
      <c r="G56" s="135"/>
      <c r="H56" s="535">
        <f>SUM(H51:L55)</f>
        <v>0</v>
      </c>
      <c r="I56" s="536"/>
      <c r="J56" s="536"/>
      <c r="K56" s="536"/>
      <c r="L56" s="537"/>
      <c r="M56" s="582">
        <f>IF(ラジオボタン=2,"－",SUM(M52:Q55))</f>
        <v>0</v>
      </c>
      <c r="N56" s="583"/>
      <c r="O56" s="583"/>
      <c r="P56" s="583"/>
      <c r="Q56" s="584"/>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T56" s="5"/>
    </row>
    <row r="57" spans="1:46" s="214" customFormat="1" ht="15" customHeight="1">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46" s="231" customFormat="1" ht="15" customHeight="1">
      <c r="A58" s="222" t="s">
        <v>117</v>
      </c>
      <c r="B58" s="223"/>
      <c r="C58" s="224"/>
      <c r="D58" s="223"/>
      <c r="E58" s="225"/>
      <c r="F58" s="223"/>
      <c r="G58" s="223"/>
      <c r="H58" s="223"/>
      <c r="I58" s="223"/>
      <c r="J58" s="226"/>
      <c r="K58" s="226"/>
      <c r="L58" s="226"/>
      <c r="M58" s="226"/>
      <c r="N58" s="226"/>
      <c r="O58" s="227"/>
      <c r="P58" s="224"/>
      <c r="Q58" s="228"/>
      <c r="R58" s="228"/>
      <c r="S58" s="226"/>
      <c r="T58" s="223"/>
      <c r="U58" s="226"/>
      <c r="V58" s="226"/>
      <c r="W58" s="229"/>
      <c r="X58" s="229"/>
      <c r="Y58" s="229"/>
      <c r="Z58" s="229"/>
      <c r="AA58" s="229"/>
      <c r="AB58" s="229"/>
      <c r="AC58" s="229"/>
      <c r="AD58" s="229"/>
      <c r="AE58" s="229"/>
      <c r="AF58" s="230"/>
      <c r="AG58" s="230"/>
      <c r="AH58" s="230"/>
      <c r="AI58" s="230"/>
      <c r="AJ58" s="230"/>
      <c r="AK58" s="230"/>
      <c r="AL58" s="230"/>
      <c r="AM58" s="230"/>
      <c r="AO58" s="232"/>
    </row>
    <row r="59" spans="1:46" s="235" customFormat="1" ht="15" customHeight="1">
      <c r="A59" s="233"/>
      <c r="B59" s="233" t="s">
        <v>74</v>
      </c>
      <c r="C59" s="212"/>
      <c r="D59" s="203"/>
      <c r="E59" s="216"/>
      <c r="F59" s="203"/>
      <c r="G59" s="203"/>
      <c r="H59" s="203"/>
      <c r="I59" s="203"/>
      <c r="J59" s="208"/>
      <c r="K59" s="208"/>
      <c r="L59" s="208"/>
      <c r="M59" s="208"/>
      <c r="N59" s="208"/>
      <c r="O59" s="209"/>
      <c r="P59" s="212"/>
      <c r="Q59" s="234"/>
      <c r="R59" s="234"/>
      <c r="S59" s="208"/>
      <c r="T59" s="203"/>
      <c r="U59" s="208"/>
      <c r="V59" s="208"/>
      <c r="W59" s="218"/>
      <c r="X59" s="218"/>
      <c r="Y59" s="218"/>
      <c r="Z59" s="218"/>
      <c r="AA59" s="218"/>
      <c r="AB59" s="218"/>
      <c r="AC59" s="218"/>
      <c r="AD59" s="218"/>
      <c r="AE59" s="218"/>
      <c r="AF59" s="219"/>
      <c r="AG59" s="219"/>
      <c r="AH59" s="219"/>
      <c r="AI59" s="219"/>
      <c r="AJ59" s="219"/>
      <c r="AK59" s="219"/>
      <c r="AL59" s="219"/>
      <c r="AM59" s="219"/>
      <c r="AO59" s="236"/>
    </row>
    <row r="60" spans="1:46" ht="18.75" customHeight="1">
      <c r="A60" s="54"/>
      <c r="B60" s="54"/>
      <c r="C60" s="54"/>
      <c r="D60" s="54"/>
      <c r="E60" s="54"/>
      <c r="F60" s="54"/>
      <c r="G60" s="54"/>
      <c r="H60" s="54"/>
      <c r="I60" s="54"/>
      <c r="J60" s="54"/>
      <c r="K60" s="54"/>
      <c r="L60" s="54"/>
      <c r="M60" s="473" t="s">
        <v>174</v>
      </c>
      <c r="N60" s="474"/>
      <c r="O60" s="474"/>
      <c r="P60" s="475"/>
      <c r="Q60" s="570" t="str">
        <f>IF(ISBLANK($L$7),"",VLOOKUP($L$7,計算用!$A$2:$E$36,4,FALSE))</f>
        <v/>
      </c>
      <c r="R60" s="570"/>
      <c r="S60" s="571" t="str">
        <f>IF(ISBLANK($L$7),"","千円"&amp;VLOOKUP($L$7,計算用!$A$2:$E$36,5,FALSE))</f>
        <v/>
      </c>
      <c r="T60" s="571"/>
      <c r="U60" s="571"/>
      <c r="V60" s="572"/>
      <c r="W60" s="490" t="s">
        <v>173</v>
      </c>
      <c r="X60" s="491"/>
      <c r="Y60" s="491"/>
      <c r="Z60" s="492"/>
      <c r="AA60" s="493" t="str">
        <f>IF($L$7="","",IF(VLOOKUP($L$7,単価表,5,)="/定員",VLOOKUP($L$7,単価表,4,)*$AG$7,VLOOKUP($L$7,単価表,4,)))</f>
        <v/>
      </c>
      <c r="AB60" s="494"/>
      <c r="AC60" s="494"/>
      <c r="AD60" s="474" t="s">
        <v>50</v>
      </c>
      <c r="AE60" s="475"/>
      <c r="AF60" s="473" t="s">
        <v>28</v>
      </c>
      <c r="AG60" s="474"/>
      <c r="AH60" s="475"/>
      <c r="AI60" s="636">
        <f>IF(ラジオボタン=1,ROUNDDOWN(($H$67-$M$67)/1000,0),IF(ラジオボタン=2,ROUNDDOWN(H67/1000,0),""))</f>
        <v>0</v>
      </c>
      <c r="AJ60" s="637"/>
      <c r="AK60" s="637"/>
      <c r="AL60" s="474" t="s">
        <v>50</v>
      </c>
      <c r="AM60" s="475"/>
      <c r="AO60" s="147">
        <f>MIN(AA60,AI60)</f>
        <v>0</v>
      </c>
    </row>
    <row r="61" spans="1:46" s="4" customFormat="1" ht="18" customHeight="1">
      <c r="A61" s="60" t="s">
        <v>110</v>
      </c>
      <c r="B61" s="109"/>
      <c r="C61" s="7"/>
      <c r="D61" s="7"/>
      <c r="E61" s="7"/>
      <c r="F61" s="7"/>
      <c r="G61" s="7"/>
      <c r="H61" s="7"/>
      <c r="I61" s="75"/>
      <c r="J61" s="98" t="s">
        <v>118</v>
      </c>
      <c r="K61" s="39"/>
      <c r="L61" s="43"/>
      <c r="M61" s="43"/>
      <c r="N61" s="112"/>
      <c r="O61" s="112"/>
      <c r="P61" s="112"/>
      <c r="Q61" s="113"/>
      <c r="R61" s="113"/>
      <c r="S61" s="113"/>
      <c r="T61" s="112"/>
      <c r="U61" s="112"/>
      <c r="V61" s="112"/>
      <c r="W61" s="76"/>
      <c r="X61" s="76"/>
      <c r="Y61" s="76"/>
      <c r="Z61" s="114"/>
      <c r="AA61" s="114"/>
      <c r="AB61" s="114"/>
      <c r="AC61" s="62"/>
      <c r="AD61" s="62"/>
      <c r="AE61" s="62"/>
      <c r="AF61" s="62"/>
      <c r="AG61" s="112"/>
      <c r="AH61" s="76"/>
      <c r="AI61" s="76"/>
      <c r="AJ61" s="110"/>
      <c r="AK61" s="110"/>
      <c r="AL61" s="110"/>
      <c r="AM61" s="111"/>
      <c r="AT61" s="5"/>
    </row>
    <row r="62" spans="1:46" s="4" customFormat="1" ht="18" customHeight="1">
      <c r="A62" s="170" t="s">
        <v>98</v>
      </c>
      <c r="B62" s="171"/>
      <c r="C62" s="171"/>
      <c r="D62" s="171"/>
      <c r="E62" s="171"/>
      <c r="F62" s="171"/>
      <c r="G62" s="172"/>
      <c r="H62" s="171" t="s">
        <v>99</v>
      </c>
      <c r="I62" s="171"/>
      <c r="J62" s="171"/>
      <c r="K62" s="171"/>
      <c r="L62" s="171"/>
      <c r="M62" s="167" t="s">
        <v>177</v>
      </c>
      <c r="N62" s="168"/>
      <c r="O62" s="168"/>
      <c r="P62" s="168"/>
      <c r="Q62" s="279"/>
      <c r="R62" s="280" t="s">
        <v>100</v>
      </c>
      <c r="S62" s="168"/>
      <c r="T62" s="168"/>
      <c r="U62" s="168"/>
      <c r="V62" s="168"/>
      <c r="W62" s="168"/>
      <c r="X62" s="168"/>
      <c r="Y62" s="168"/>
      <c r="Z62" s="168"/>
      <c r="AA62" s="168"/>
      <c r="AB62" s="168"/>
      <c r="AC62" s="168"/>
      <c r="AD62" s="168"/>
      <c r="AE62" s="168"/>
      <c r="AF62" s="168"/>
      <c r="AG62" s="168"/>
      <c r="AH62" s="168"/>
      <c r="AI62" s="168"/>
      <c r="AJ62" s="168"/>
      <c r="AK62" s="168"/>
      <c r="AL62" s="168"/>
      <c r="AM62" s="169"/>
      <c r="AT62" s="5"/>
    </row>
    <row r="63" spans="1:46" s="4" customFormat="1" ht="18" customHeight="1">
      <c r="A63" s="101" t="s">
        <v>101</v>
      </c>
      <c r="B63" s="102"/>
      <c r="C63" s="102"/>
      <c r="D63" s="102"/>
      <c r="E63" s="103"/>
      <c r="F63" s="103"/>
      <c r="G63" s="104"/>
      <c r="H63" s="638"/>
      <c r="I63" s="638"/>
      <c r="J63" s="638"/>
      <c r="K63" s="638"/>
      <c r="L63" s="638"/>
      <c r="M63" s="640"/>
      <c r="N63" s="641"/>
      <c r="O63" s="641"/>
      <c r="P63" s="641"/>
      <c r="Q63" s="642"/>
      <c r="R63" s="520"/>
      <c r="S63" s="521"/>
      <c r="T63" s="521"/>
      <c r="U63" s="521"/>
      <c r="V63" s="521"/>
      <c r="W63" s="521"/>
      <c r="X63" s="521"/>
      <c r="Y63" s="521"/>
      <c r="Z63" s="521"/>
      <c r="AA63" s="521"/>
      <c r="AB63" s="521"/>
      <c r="AC63" s="521"/>
      <c r="AD63" s="521"/>
      <c r="AE63" s="521"/>
      <c r="AF63" s="521"/>
      <c r="AG63" s="521"/>
      <c r="AH63" s="521"/>
      <c r="AI63" s="521"/>
      <c r="AJ63" s="521"/>
      <c r="AK63" s="521"/>
      <c r="AL63" s="521"/>
      <c r="AM63" s="522"/>
      <c r="AT63" s="5"/>
    </row>
    <row r="64" spans="1:46" s="4" customFormat="1" ht="18" customHeight="1">
      <c r="A64" s="105" t="s">
        <v>102</v>
      </c>
      <c r="B64" s="106"/>
      <c r="C64" s="106"/>
      <c r="D64" s="106"/>
      <c r="E64" s="107"/>
      <c r="F64" s="107"/>
      <c r="G64" s="108"/>
      <c r="H64" s="438"/>
      <c r="I64" s="438"/>
      <c r="J64" s="438"/>
      <c r="K64" s="438"/>
      <c r="L64" s="438"/>
      <c r="M64" s="643">
        <f>IF(ラジオボタン=2,"－",INT(H64/11))</f>
        <v>0</v>
      </c>
      <c r="N64" s="644"/>
      <c r="O64" s="644"/>
      <c r="P64" s="644"/>
      <c r="Q64" s="645"/>
      <c r="R64" s="523"/>
      <c r="S64" s="524"/>
      <c r="T64" s="524"/>
      <c r="U64" s="524"/>
      <c r="V64" s="524"/>
      <c r="W64" s="524"/>
      <c r="X64" s="524"/>
      <c r="Y64" s="524"/>
      <c r="Z64" s="524"/>
      <c r="AA64" s="524"/>
      <c r="AB64" s="524"/>
      <c r="AC64" s="524"/>
      <c r="AD64" s="524"/>
      <c r="AE64" s="524"/>
      <c r="AF64" s="524"/>
      <c r="AG64" s="524"/>
      <c r="AH64" s="524"/>
      <c r="AI64" s="524"/>
      <c r="AJ64" s="524"/>
      <c r="AK64" s="524"/>
      <c r="AL64" s="524"/>
      <c r="AM64" s="525"/>
    </row>
    <row r="65" spans="1:47" s="4" customFormat="1" ht="18" customHeight="1">
      <c r="A65" s="105" t="s">
        <v>104</v>
      </c>
      <c r="B65" s="106"/>
      <c r="C65" s="106"/>
      <c r="D65" s="106"/>
      <c r="E65" s="107"/>
      <c r="F65" s="107"/>
      <c r="G65" s="108"/>
      <c r="H65" s="438"/>
      <c r="I65" s="438"/>
      <c r="J65" s="438"/>
      <c r="K65" s="438"/>
      <c r="L65" s="438"/>
      <c r="M65" s="643">
        <f>IF(ラジオボタン=2,"－",INT(H65/11))</f>
        <v>0</v>
      </c>
      <c r="N65" s="644"/>
      <c r="O65" s="644"/>
      <c r="P65" s="644"/>
      <c r="Q65" s="645"/>
      <c r="R65" s="523"/>
      <c r="S65" s="524"/>
      <c r="T65" s="524"/>
      <c r="U65" s="524"/>
      <c r="V65" s="524"/>
      <c r="W65" s="524"/>
      <c r="X65" s="524"/>
      <c r="Y65" s="524"/>
      <c r="Z65" s="524"/>
      <c r="AA65" s="524"/>
      <c r="AB65" s="524"/>
      <c r="AC65" s="524"/>
      <c r="AD65" s="524"/>
      <c r="AE65" s="524"/>
      <c r="AF65" s="524"/>
      <c r="AG65" s="524"/>
      <c r="AH65" s="524"/>
      <c r="AI65" s="524"/>
      <c r="AJ65" s="524"/>
      <c r="AK65" s="524"/>
      <c r="AL65" s="524"/>
      <c r="AM65" s="525"/>
      <c r="AR65" s="20"/>
      <c r="AS65" s="20"/>
      <c r="AT65" s="20"/>
      <c r="AU65" s="20"/>
    </row>
    <row r="66" spans="1:47" s="4" customFormat="1" ht="18" customHeight="1">
      <c r="A66" s="373"/>
      <c r="B66" s="374"/>
      <c r="C66" s="374"/>
      <c r="D66" s="374"/>
      <c r="E66" s="374"/>
      <c r="F66" s="374"/>
      <c r="G66" s="375"/>
      <c r="H66" s="439"/>
      <c r="I66" s="439"/>
      <c r="J66" s="439"/>
      <c r="K66" s="439"/>
      <c r="L66" s="439"/>
      <c r="M66" s="646">
        <f>IF(ラジオボタン=2,"－",INT(H66/11))</f>
        <v>0</v>
      </c>
      <c r="N66" s="647"/>
      <c r="O66" s="647"/>
      <c r="P66" s="647"/>
      <c r="Q66" s="648"/>
      <c r="R66" s="556"/>
      <c r="S66" s="557"/>
      <c r="T66" s="557"/>
      <c r="U66" s="557"/>
      <c r="V66" s="557"/>
      <c r="W66" s="557"/>
      <c r="X66" s="557"/>
      <c r="Y66" s="557"/>
      <c r="Z66" s="557"/>
      <c r="AA66" s="557"/>
      <c r="AB66" s="557"/>
      <c r="AC66" s="557"/>
      <c r="AD66" s="557"/>
      <c r="AE66" s="557"/>
      <c r="AF66" s="557"/>
      <c r="AG66" s="557"/>
      <c r="AH66" s="557"/>
      <c r="AI66" s="557"/>
      <c r="AJ66" s="557"/>
      <c r="AK66" s="557"/>
      <c r="AL66" s="557"/>
      <c r="AM66" s="558"/>
      <c r="AU66" s="20"/>
    </row>
    <row r="67" spans="1:47" s="4" customFormat="1" ht="18" customHeight="1">
      <c r="A67" s="115"/>
      <c r="B67" s="9"/>
      <c r="C67" s="14"/>
      <c r="D67" s="14" t="s">
        <v>95</v>
      </c>
      <c r="E67" s="14"/>
      <c r="F67" s="14"/>
      <c r="G67" s="15"/>
      <c r="H67" s="440">
        <f>SUM(H63:L66)</f>
        <v>0</v>
      </c>
      <c r="I67" s="441"/>
      <c r="J67" s="441"/>
      <c r="K67" s="441"/>
      <c r="L67" s="442"/>
      <c r="M67" s="582">
        <f>IF(ラジオボタン=2,"－",SUM(M64:Q66))</f>
        <v>0</v>
      </c>
      <c r="N67" s="583"/>
      <c r="O67" s="583"/>
      <c r="P67" s="583"/>
      <c r="Q67" s="584"/>
      <c r="R67" s="61"/>
      <c r="S67" s="61"/>
      <c r="T67" s="61"/>
      <c r="U67" s="61"/>
      <c r="V67" s="61"/>
      <c r="W67" s="61"/>
      <c r="X67" s="61"/>
      <c r="Y67" s="61"/>
      <c r="Z67" s="61"/>
      <c r="AA67" s="61"/>
      <c r="AB67" s="61"/>
      <c r="AC67" s="61"/>
      <c r="AD67" s="61"/>
      <c r="AE67" s="61"/>
      <c r="AF67" s="61"/>
      <c r="AG67" s="61"/>
      <c r="AH67" s="61"/>
      <c r="AI67" s="61"/>
      <c r="AJ67" s="61"/>
      <c r="AK67" s="61"/>
      <c r="AL67" s="61"/>
      <c r="AM67" s="61"/>
      <c r="AT67" s="5"/>
    </row>
    <row r="68" spans="1:47" s="246" customFormat="1" ht="12" customHeight="1">
      <c r="A68" s="237"/>
      <c r="B68" s="237"/>
      <c r="C68" s="238"/>
      <c r="D68" s="239"/>
      <c r="E68" s="240"/>
      <c r="F68" s="239"/>
      <c r="G68" s="239"/>
      <c r="H68" s="239"/>
      <c r="I68" s="239"/>
      <c r="J68" s="241"/>
      <c r="K68" s="241"/>
      <c r="L68" s="241"/>
      <c r="M68" s="241"/>
      <c r="N68" s="241"/>
      <c r="O68" s="242"/>
      <c r="P68" s="238"/>
      <c r="Q68" s="243"/>
      <c r="R68" s="243"/>
      <c r="S68" s="241"/>
      <c r="T68" s="239"/>
      <c r="U68" s="241"/>
      <c r="V68" s="241"/>
      <c r="W68" s="244"/>
      <c r="X68" s="244"/>
      <c r="Y68" s="244"/>
      <c r="Z68" s="244"/>
      <c r="AA68" s="244"/>
      <c r="AB68" s="244"/>
      <c r="AC68" s="244"/>
      <c r="AD68" s="244"/>
      <c r="AE68" s="244"/>
      <c r="AF68" s="245"/>
      <c r="AG68" s="245"/>
      <c r="AH68" s="245"/>
      <c r="AI68" s="245"/>
      <c r="AJ68" s="245"/>
      <c r="AK68" s="245"/>
      <c r="AL68" s="245"/>
      <c r="AM68" s="245"/>
      <c r="AO68" s="247"/>
    </row>
    <row r="69" spans="1:47" s="246" customFormat="1" ht="12" customHeight="1">
      <c r="A69" s="237"/>
      <c r="B69" s="237"/>
      <c r="C69" s="238"/>
      <c r="D69" s="239"/>
      <c r="E69" s="240"/>
      <c r="F69" s="239"/>
      <c r="G69" s="239"/>
      <c r="H69" s="239"/>
      <c r="I69" s="239"/>
      <c r="J69" s="241"/>
      <c r="K69" s="241"/>
      <c r="L69" s="241"/>
      <c r="M69" s="241"/>
      <c r="N69" s="241"/>
      <c r="O69" s="242"/>
      <c r="P69" s="238"/>
      <c r="Q69" s="243"/>
      <c r="R69" s="243"/>
      <c r="S69" s="241"/>
      <c r="T69" s="239"/>
      <c r="U69" s="241"/>
      <c r="V69" s="241"/>
      <c r="W69" s="244"/>
      <c r="X69" s="244"/>
      <c r="Y69" s="244"/>
      <c r="Z69" s="244"/>
      <c r="AA69" s="244"/>
      <c r="AB69" s="244"/>
      <c r="AC69" s="244"/>
      <c r="AD69" s="244"/>
      <c r="AE69" s="244"/>
      <c r="AF69" s="245"/>
      <c r="AG69" s="245"/>
      <c r="AH69" s="245"/>
      <c r="AI69" s="245"/>
      <c r="AJ69" s="245"/>
      <c r="AK69" s="245"/>
      <c r="AL69" s="245"/>
      <c r="AM69" s="245"/>
      <c r="AO69" s="247"/>
    </row>
    <row r="70" spans="1:47" s="246" customFormat="1" ht="17.25">
      <c r="A70" s="263" t="str">
        <f>IF(交付申請書!$AM$26=1,"収支決算書","収支予算書")</f>
        <v>収支決算書</v>
      </c>
      <c r="B70" s="263"/>
      <c r="C70" s="263"/>
      <c r="D70" s="263"/>
      <c r="E70" s="257"/>
      <c r="F70" s="258"/>
      <c r="G70" s="258"/>
      <c r="H70" s="258"/>
      <c r="I70" s="258"/>
      <c r="J70" s="258"/>
      <c r="K70" s="258"/>
      <c r="L70" s="258"/>
      <c r="M70" s="258"/>
      <c r="N70" s="258"/>
      <c r="O70" s="258"/>
      <c r="P70" s="259"/>
      <c r="Q70" s="260"/>
      <c r="R70" s="260"/>
      <c r="S70" s="258"/>
      <c r="T70" s="258"/>
      <c r="U70" s="258"/>
      <c r="V70" s="258"/>
      <c r="W70" s="261"/>
      <c r="X70" s="261"/>
      <c r="Y70" s="261"/>
      <c r="Z70" s="261"/>
      <c r="AA70" s="261"/>
      <c r="AB70" s="261"/>
      <c r="AC70" s="261"/>
      <c r="AD70" s="261"/>
      <c r="AE70" s="261"/>
      <c r="AF70" s="262"/>
      <c r="AG70" s="262"/>
      <c r="AH70" s="262"/>
      <c r="AI70" s="262"/>
      <c r="AJ70" s="262"/>
      <c r="AK70" s="262"/>
      <c r="AL70" s="262"/>
      <c r="AM70" s="262"/>
      <c r="AO70" s="247"/>
    </row>
    <row r="71" spans="1:47" s="246" customFormat="1" ht="25.5" customHeight="1">
      <c r="A71" s="277"/>
      <c r="B71" s="263"/>
      <c r="C71" s="263"/>
      <c r="D71" s="263"/>
      <c r="E71" s="257"/>
      <c r="F71" s="258"/>
      <c r="G71" s="258"/>
      <c r="H71" s="258"/>
      <c r="I71" s="258"/>
      <c r="J71" s="258"/>
      <c r="K71" s="258"/>
      <c r="L71" s="258"/>
      <c r="M71" s="258"/>
      <c r="N71" s="258"/>
      <c r="O71" s="258"/>
      <c r="P71" s="259"/>
      <c r="Q71" s="260"/>
      <c r="R71" s="260"/>
      <c r="S71" s="258"/>
      <c r="T71" s="258"/>
      <c r="U71" s="258"/>
      <c r="V71" s="258"/>
      <c r="W71" s="261"/>
      <c r="X71" s="261"/>
      <c r="Y71" s="261"/>
      <c r="Z71" s="261"/>
      <c r="AA71" s="261"/>
      <c r="AB71" s="261"/>
      <c r="AC71" s="261"/>
      <c r="AD71" s="261"/>
      <c r="AE71" s="261"/>
      <c r="AF71" s="262"/>
      <c r="AG71" s="262"/>
      <c r="AH71" s="262"/>
      <c r="AI71" s="262"/>
      <c r="AJ71" s="262"/>
      <c r="AK71" s="262"/>
      <c r="AL71" s="262"/>
      <c r="AM71" s="262"/>
      <c r="AO71" s="247"/>
    </row>
    <row r="72" spans="1:47" s="246" customFormat="1" ht="18" customHeight="1">
      <c r="A72" s="237"/>
      <c r="B72" s="237"/>
      <c r="C72" s="238"/>
      <c r="D72" s="239"/>
      <c r="E72" s="240"/>
      <c r="F72" s="239"/>
      <c r="G72" s="239"/>
      <c r="H72" s="239"/>
      <c r="I72" s="239"/>
      <c r="J72" s="241"/>
      <c r="K72" s="241"/>
      <c r="L72" s="241"/>
      <c r="M72" s="241"/>
      <c r="N72" s="241"/>
      <c r="O72" s="242"/>
      <c r="P72" s="238"/>
      <c r="Q72" s="243"/>
      <c r="R72" s="243"/>
      <c r="S72" s="241"/>
      <c r="T72" s="239"/>
      <c r="U72" s="241"/>
      <c r="V72" s="241"/>
      <c r="W72" s="244"/>
      <c r="X72" s="244"/>
      <c r="Y72" s="244"/>
      <c r="Z72" s="244"/>
      <c r="AA72" s="265" t="s">
        <v>148</v>
      </c>
      <c r="AB72" s="400">
        <f>L6</f>
        <v>0</v>
      </c>
      <c r="AC72" s="400"/>
      <c r="AD72" s="400"/>
      <c r="AE72" s="400"/>
      <c r="AF72" s="400"/>
      <c r="AG72" s="400"/>
      <c r="AH72" s="400"/>
      <c r="AI72" s="400"/>
      <c r="AJ72" s="400"/>
      <c r="AK72" s="400"/>
      <c r="AL72" s="400"/>
      <c r="AM72" s="400"/>
      <c r="AO72" s="247"/>
    </row>
    <row r="73" spans="1:47" s="214" customFormat="1" ht="18"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90" t="s">
        <v>149</v>
      </c>
      <c r="AB73" s="401">
        <f>L7</f>
        <v>0</v>
      </c>
      <c r="AC73" s="401"/>
      <c r="AD73" s="401"/>
      <c r="AE73" s="401"/>
      <c r="AF73" s="401"/>
      <c r="AG73" s="401"/>
      <c r="AH73" s="401"/>
      <c r="AI73" s="401"/>
      <c r="AJ73" s="401"/>
      <c r="AK73" s="401"/>
      <c r="AL73" s="401"/>
      <c r="AM73" s="401"/>
    </row>
    <row r="74" spans="1:47" s="214" customFormat="1" ht="24"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row>
    <row r="75" spans="1:47" s="214" customFormat="1" ht="18" customHeight="1">
      <c r="A75" s="266" t="s">
        <v>150</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M75" s="290" t="s">
        <v>154</v>
      </c>
    </row>
    <row r="76" spans="1:47" s="214" customFormat="1" ht="24" customHeight="1">
      <c r="A76" s="422" t="s">
        <v>142</v>
      </c>
      <c r="B76" s="423"/>
      <c r="C76" s="423"/>
      <c r="D76" s="423"/>
      <c r="E76" s="423"/>
      <c r="F76" s="423"/>
      <c r="G76" s="423"/>
      <c r="H76" s="423"/>
      <c r="I76" s="423"/>
      <c r="J76" s="423"/>
      <c r="K76" s="423"/>
      <c r="L76" s="423"/>
      <c r="M76" s="423"/>
      <c r="N76" s="423"/>
      <c r="O76" s="423"/>
      <c r="P76" s="423"/>
      <c r="Q76" s="423"/>
      <c r="R76" s="424"/>
      <c r="S76" s="414" t="s">
        <v>143</v>
      </c>
      <c r="T76" s="415"/>
      <c r="U76" s="415"/>
      <c r="V76" s="415"/>
      <c r="W76" s="415"/>
      <c r="X76" s="416"/>
      <c r="Y76" s="414" t="s">
        <v>144</v>
      </c>
      <c r="Z76" s="415"/>
      <c r="AA76" s="415"/>
      <c r="AB76" s="415"/>
      <c r="AC76" s="415"/>
      <c r="AD76" s="416"/>
      <c r="AE76" s="414" t="s">
        <v>145</v>
      </c>
      <c r="AF76" s="415"/>
      <c r="AG76" s="415"/>
      <c r="AH76" s="415"/>
      <c r="AI76" s="415"/>
      <c r="AJ76" s="415"/>
      <c r="AK76" s="415"/>
      <c r="AL76" s="415"/>
      <c r="AM76" s="416"/>
      <c r="AN76" s="221"/>
      <c r="AO76" s="221"/>
      <c r="AP76" s="221"/>
      <c r="AQ76" s="221"/>
      <c r="AR76" s="221"/>
    </row>
    <row r="77" spans="1:47" s="214" customFormat="1" ht="24" customHeight="1">
      <c r="A77" s="425"/>
      <c r="B77" s="426"/>
      <c r="C77" s="426"/>
      <c r="D77" s="426"/>
      <c r="E77" s="426"/>
      <c r="F77" s="426"/>
      <c r="G77" s="426"/>
      <c r="H77" s="426"/>
      <c r="I77" s="426"/>
      <c r="J77" s="426"/>
      <c r="K77" s="426"/>
      <c r="L77" s="426"/>
      <c r="M77" s="426"/>
      <c r="N77" s="426"/>
      <c r="O77" s="426"/>
      <c r="P77" s="426"/>
      <c r="Q77" s="426"/>
      <c r="R77" s="427"/>
      <c r="S77" s="417"/>
      <c r="T77" s="418"/>
      <c r="U77" s="418"/>
      <c r="V77" s="418"/>
      <c r="W77" s="418"/>
      <c r="X77" s="419"/>
      <c r="Y77" s="417"/>
      <c r="Z77" s="418"/>
      <c r="AA77" s="418"/>
      <c r="AB77" s="418"/>
      <c r="AC77" s="418"/>
      <c r="AD77" s="419"/>
      <c r="AE77" s="417"/>
      <c r="AF77" s="418"/>
      <c r="AG77" s="418"/>
      <c r="AH77" s="418"/>
      <c r="AI77" s="418"/>
      <c r="AJ77" s="418"/>
      <c r="AK77" s="418"/>
      <c r="AL77" s="418"/>
      <c r="AM77" s="419"/>
      <c r="AN77" s="221"/>
      <c r="AO77" s="221"/>
      <c r="AP77" s="221"/>
      <c r="AQ77" s="221"/>
      <c r="AR77" s="221"/>
    </row>
    <row r="78" spans="1:47" s="214" customFormat="1" ht="45" customHeight="1">
      <c r="A78" s="428" t="s">
        <v>151</v>
      </c>
      <c r="B78" s="429"/>
      <c r="C78" s="429"/>
      <c r="D78" s="429"/>
      <c r="E78" s="429"/>
      <c r="F78" s="429"/>
      <c r="G78" s="429"/>
      <c r="H78" s="429"/>
      <c r="I78" s="429"/>
      <c r="J78" s="429"/>
      <c r="K78" s="429"/>
      <c r="L78" s="429"/>
      <c r="M78" s="429"/>
      <c r="N78" s="429"/>
      <c r="O78" s="429"/>
      <c r="P78" s="429"/>
      <c r="Q78" s="429"/>
      <c r="R78" s="430"/>
      <c r="S78" s="455">
        <f>AI18</f>
        <v>0</v>
      </c>
      <c r="T78" s="456"/>
      <c r="U78" s="456"/>
      <c r="V78" s="456"/>
      <c r="W78" s="456"/>
      <c r="X78" s="457"/>
      <c r="Y78" s="455" t="str">
        <f>AA18</f>
        <v/>
      </c>
      <c r="Z78" s="456"/>
      <c r="AA78" s="456"/>
      <c r="AB78" s="456"/>
      <c r="AC78" s="456"/>
      <c r="AD78" s="457"/>
      <c r="AE78" s="443">
        <f>MIN(S78,Y78)</f>
        <v>0</v>
      </c>
      <c r="AF78" s="444"/>
      <c r="AG78" s="444"/>
      <c r="AH78" s="444"/>
      <c r="AI78" s="444"/>
      <c r="AJ78" s="444"/>
      <c r="AK78" s="444"/>
      <c r="AL78" s="444"/>
      <c r="AM78" s="445"/>
      <c r="AN78" s="221"/>
      <c r="AO78" s="221"/>
      <c r="AP78" s="221"/>
      <c r="AQ78" s="221"/>
      <c r="AR78" s="221"/>
    </row>
    <row r="79" spans="1:47" s="214" customFormat="1" ht="24" customHeight="1">
      <c r="A79" s="627" t="s">
        <v>178</v>
      </c>
      <c r="B79" s="628"/>
      <c r="C79" s="628"/>
      <c r="D79" s="628"/>
      <c r="E79" s="628"/>
      <c r="F79" s="628"/>
      <c r="G79" s="628"/>
      <c r="H79" s="628"/>
      <c r="I79" s="628"/>
      <c r="J79" s="628"/>
      <c r="K79" s="628"/>
      <c r="L79" s="628"/>
      <c r="M79" s="628"/>
      <c r="N79" s="628"/>
      <c r="O79" s="628"/>
      <c r="P79" s="628"/>
      <c r="Q79" s="628"/>
      <c r="R79" s="629"/>
      <c r="S79" s="630">
        <f>ROUNDDOWN(H39,-3)/1000</f>
        <v>0</v>
      </c>
      <c r="T79" s="631"/>
      <c r="U79" s="631"/>
      <c r="V79" s="631"/>
      <c r="W79" s="631"/>
      <c r="X79" s="632"/>
      <c r="Y79" s="630" t="str">
        <f>AI37</f>
        <v/>
      </c>
      <c r="Z79" s="631"/>
      <c r="AA79" s="631"/>
      <c r="AB79" s="631"/>
      <c r="AC79" s="631"/>
      <c r="AD79" s="632"/>
      <c r="AE79" s="633">
        <f>MIN(S79,Y79)</f>
        <v>0</v>
      </c>
      <c r="AF79" s="634"/>
      <c r="AG79" s="634"/>
      <c r="AH79" s="634"/>
      <c r="AI79" s="634"/>
      <c r="AJ79" s="634"/>
      <c r="AK79" s="634"/>
      <c r="AL79" s="634"/>
      <c r="AM79" s="635"/>
      <c r="AN79" s="221"/>
      <c r="AO79" s="221"/>
      <c r="AP79" s="221"/>
      <c r="AQ79" s="221"/>
      <c r="AR79" s="221"/>
    </row>
    <row r="80" spans="1:47" s="214" customFormat="1" ht="45" customHeight="1">
      <c r="A80" s="431" t="s">
        <v>152</v>
      </c>
      <c r="B80" s="432"/>
      <c r="C80" s="432"/>
      <c r="D80" s="432"/>
      <c r="E80" s="432"/>
      <c r="F80" s="432"/>
      <c r="G80" s="432"/>
      <c r="H80" s="432"/>
      <c r="I80" s="432"/>
      <c r="J80" s="432"/>
      <c r="K80" s="432"/>
      <c r="L80" s="432"/>
      <c r="M80" s="432"/>
      <c r="N80" s="432"/>
      <c r="O80" s="432"/>
      <c r="P80" s="432"/>
      <c r="Q80" s="432"/>
      <c r="R80" s="432"/>
      <c r="S80" s="458">
        <f>AI48</f>
        <v>0</v>
      </c>
      <c r="T80" s="459"/>
      <c r="U80" s="459"/>
      <c r="V80" s="459"/>
      <c r="W80" s="459"/>
      <c r="X80" s="460"/>
      <c r="Y80" s="458" t="str">
        <f>AA48</f>
        <v/>
      </c>
      <c r="Z80" s="459"/>
      <c r="AA80" s="459"/>
      <c r="AB80" s="459"/>
      <c r="AC80" s="459"/>
      <c r="AD80" s="460"/>
      <c r="AE80" s="446">
        <f t="shared" ref="AE80:AE81" si="0">MIN(S80,Y80)</f>
        <v>0</v>
      </c>
      <c r="AF80" s="447"/>
      <c r="AG80" s="447"/>
      <c r="AH80" s="447"/>
      <c r="AI80" s="447"/>
      <c r="AJ80" s="447"/>
      <c r="AK80" s="447"/>
      <c r="AL80" s="447"/>
      <c r="AM80" s="448"/>
      <c r="AN80" s="221"/>
      <c r="AO80" s="221"/>
      <c r="AP80" s="221"/>
      <c r="AQ80" s="221"/>
      <c r="AR80" s="221"/>
    </row>
    <row r="81" spans="1:44" ht="45" customHeight="1">
      <c r="A81" s="433" t="s">
        <v>153</v>
      </c>
      <c r="B81" s="434"/>
      <c r="C81" s="434"/>
      <c r="D81" s="434"/>
      <c r="E81" s="434"/>
      <c r="F81" s="434"/>
      <c r="G81" s="434"/>
      <c r="H81" s="434"/>
      <c r="I81" s="434"/>
      <c r="J81" s="434"/>
      <c r="K81" s="434"/>
      <c r="L81" s="434"/>
      <c r="M81" s="434"/>
      <c r="N81" s="434"/>
      <c r="O81" s="434"/>
      <c r="P81" s="434"/>
      <c r="Q81" s="434"/>
      <c r="R81" s="434"/>
      <c r="S81" s="461">
        <f>AI60</f>
        <v>0</v>
      </c>
      <c r="T81" s="462"/>
      <c r="U81" s="462"/>
      <c r="V81" s="462"/>
      <c r="W81" s="462"/>
      <c r="X81" s="463"/>
      <c r="Y81" s="461" t="str">
        <f>AA60</f>
        <v/>
      </c>
      <c r="Z81" s="462"/>
      <c r="AA81" s="462"/>
      <c r="AB81" s="462"/>
      <c r="AC81" s="462"/>
      <c r="AD81" s="463"/>
      <c r="AE81" s="449">
        <f t="shared" si="0"/>
        <v>0</v>
      </c>
      <c r="AF81" s="450"/>
      <c r="AG81" s="450"/>
      <c r="AH81" s="450"/>
      <c r="AI81" s="450"/>
      <c r="AJ81" s="450"/>
      <c r="AK81" s="450"/>
      <c r="AL81" s="450"/>
      <c r="AM81" s="451"/>
      <c r="AN81" s="50"/>
      <c r="AO81" s="50"/>
      <c r="AP81" s="50"/>
      <c r="AQ81" s="50"/>
      <c r="AR81" s="50"/>
    </row>
    <row r="82" spans="1:44" ht="45" customHeight="1">
      <c r="A82" s="435" t="s">
        <v>62</v>
      </c>
      <c r="B82" s="436"/>
      <c r="C82" s="436"/>
      <c r="D82" s="436"/>
      <c r="E82" s="436"/>
      <c r="F82" s="436"/>
      <c r="G82" s="436"/>
      <c r="H82" s="436"/>
      <c r="I82" s="436"/>
      <c r="J82" s="436"/>
      <c r="K82" s="436"/>
      <c r="L82" s="436"/>
      <c r="M82" s="436"/>
      <c r="N82" s="436"/>
      <c r="O82" s="436"/>
      <c r="P82" s="436"/>
      <c r="Q82" s="436"/>
      <c r="R82" s="437"/>
      <c r="S82" s="420">
        <f>SUM(S78:X81)</f>
        <v>0</v>
      </c>
      <c r="T82" s="421"/>
      <c r="U82" s="421"/>
      <c r="V82" s="421"/>
      <c r="W82" s="421"/>
      <c r="X82" s="421"/>
      <c r="Y82" s="464"/>
      <c r="Z82" s="465"/>
      <c r="AA82" s="465"/>
      <c r="AB82" s="465"/>
      <c r="AC82" s="465"/>
      <c r="AD82" s="466"/>
      <c r="AE82" s="452">
        <f>SUM(AE78:AM81)</f>
        <v>0</v>
      </c>
      <c r="AF82" s="453"/>
      <c r="AG82" s="453"/>
      <c r="AH82" s="453"/>
      <c r="AI82" s="453"/>
      <c r="AJ82" s="453"/>
      <c r="AK82" s="453"/>
      <c r="AL82" s="453"/>
      <c r="AM82" s="454"/>
    </row>
    <row r="83" spans="1:44" ht="23.2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44" s="214" customFormat="1" ht="18" customHeight="1">
      <c r="A84" s="266" t="s">
        <v>163</v>
      </c>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M84" s="290" t="s">
        <v>154</v>
      </c>
    </row>
    <row r="85" spans="1:44" ht="45" customHeight="1">
      <c r="A85" s="296" t="s">
        <v>155</v>
      </c>
      <c r="B85" s="291"/>
      <c r="C85" s="291"/>
      <c r="D85" s="291"/>
      <c r="E85" s="291"/>
      <c r="F85" s="291"/>
      <c r="G85" s="291"/>
      <c r="H85" s="291"/>
      <c r="I85" s="291"/>
      <c r="J85" s="291"/>
      <c r="K85" s="291"/>
      <c r="L85" s="291"/>
      <c r="M85" s="291"/>
      <c r="N85" s="291"/>
      <c r="O85" s="291"/>
      <c r="P85" s="291"/>
      <c r="Q85" s="291"/>
      <c r="R85" s="292"/>
      <c r="S85" s="293" t="s">
        <v>156</v>
      </c>
      <c r="T85" s="294"/>
      <c r="U85" s="294"/>
      <c r="V85" s="294"/>
      <c r="W85" s="294"/>
      <c r="X85" s="295"/>
      <c r="Y85" s="293" t="s">
        <v>157</v>
      </c>
      <c r="Z85" s="294"/>
      <c r="AA85" s="294"/>
      <c r="AB85" s="294"/>
      <c r="AC85" s="294"/>
      <c r="AD85" s="294"/>
      <c r="AE85" s="294"/>
      <c r="AF85" s="294"/>
      <c r="AG85" s="294"/>
      <c r="AH85" s="294"/>
      <c r="AI85" s="294"/>
      <c r="AJ85" s="294"/>
      <c r="AK85" s="294"/>
      <c r="AL85" s="294"/>
      <c r="AM85" s="295"/>
    </row>
    <row r="86" spans="1:44" ht="36" customHeight="1">
      <c r="A86" s="297" t="s">
        <v>161</v>
      </c>
      <c r="B86" s="298"/>
      <c r="C86" s="298"/>
      <c r="D86" s="298"/>
      <c r="E86" s="298"/>
      <c r="F86" s="298"/>
      <c r="G86" s="298"/>
      <c r="H86" s="298"/>
      <c r="I86" s="298"/>
      <c r="J86" s="298"/>
      <c r="K86" s="298"/>
      <c r="L86" s="298"/>
      <c r="M86" s="298"/>
      <c r="N86" s="298"/>
      <c r="O86" s="298"/>
      <c r="P86" s="298"/>
      <c r="Q86" s="298"/>
      <c r="R86" s="299"/>
      <c r="S86" s="402">
        <f>S82-AE82</f>
        <v>0</v>
      </c>
      <c r="T86" s="403"/>
      <c r="U86" s="403"/>
      <c r="V86" s="403"/>
      <c r="W86" s="403"/>
      <c r="X86" s="404"/>
      <c r="Y86" s="382"/>
      <c r="Z86" s="383"/>
      <c r="AA86" s="383"/>
      <c r="AB86" s="383"/>
      <c r="AC86" s="383"/>
      <c r="AD86" s="383"/>
      <c r="AE86" s="383"/>
      <c r="AF86" s="383"/>
      <c r="AG86" s="383"/>
      <c r="AH86" s="383"/>
      <c r="AI86" s="383"/>
      <c r="AJ86" s="383"/>
      <c r="AK86" s="383"/>
      <c r="AL86" s="383"/>
      <c r="AM86" s="384"/>
    </row>
    <row r="87" spans="1:44" ht="36" customHeight="1">
      <c r="A87" s="300" t="s">
        <v>146</v>
      </c>
      <c r="B87" s="301"/>
      <c r="C87" s="301"/>
      <c r="D87" s="301"/>
      <c r="E87" s="301"/>
      <c r="F87" s="301"/>
      <c r="G87" s="301"/>
      <c r="H87" s="301"/>
      <c r="I87" s="301"/>
      <c r="J87" s="301"/>
      <c r="K87" s="301"/>
      <c r="L87" s="301"/>
      <c r="M87" s="301"/>
      <c r="N87" s="301"/>
      <c r="O87" s="301"/>
      <c r="P87" s="301"/>
      <c r="Q87" s="301"/>
      <c r="R87" s="302"/>
      <c r="S87" s="405"/>
      <c r="T87" s="406"/>
      <c r="U87" s="406"/>
      <c r="V87" s="406"/>
      <c r="W87" s="406"/>
      <c r="X87" s="407"/>
      <c r="Y87" s="385" t="s">
        <v>162</v>
      </c>
      <c r="Z87" s="386"/>
      <c r="AA87" s="386"/>
      <c r="AB87" s="386"/>
      <c r="AC87" s="386"/>
      <c r="AD87" s="386"/>
      <c r="AE87" s="386"/>
      <c r="AF87" s="386"/>
      <c r="AG87" s="386"/>
      <c r="AH87" s="386"/>
      <c r="AI87" s="386"/>
      <c r="AJ87" s="386"/>
      <c r="AK87" s="386"/>
      <c r="AL87" s="386"/>
      <c r="AM87" s="387"/>
    </row>
    <row r="88" spans="1:44" ht="36" customHeight="1">
      <c r="A88" s="300" t="s">
        <v>160</v>
      </c>
      <c r="B88" s="301"/>
      <c r="C88" s="301"/>
      <c r="D88" s="301"/>
      <c r="E88" s="301"/>
      <c r="F88" s="301"/>
      <c r="G88" s="301"/>
      <c r="H88" s="301"/>
      <c r="I88" s="301"/>
      <c r="J88" s="301"/>
      <c r="K88" s="301"/>
      <c r="L88" s="301"/>
      <c r="M88" s="301"/>
      <c r="N88" s="301"/>
      <c r="O88" s="301"/>
      <c r="P88" s="301"/>
      <c r="Q88" s="301"/>
      <c r="R88" s="302"/>
      <c r="S88" s="408">
        <f>AE82</f>
        <v>0</v>
      </c>
      <c r="T88" s="409"/>
      <c r="U88" s="409"/>
      <c r="V88" s="409"/>
      <c r="W88" s="409"/>
      <c r="X88" s="410"/>
      <c r="Y88" s="388"/>
      <c r="Z88" s="389"/>
      <c r="AA88" s="389"/>
      <c r="AB88" s="389"/>
      <c r="AC88" s="389"/>
      <c r="AD88" s="389"/>
      <c r="AE88" s="389"/>
      <c r="AF88" s="389"/>
      <c r="AG88" s="389"/>
      <c r="AH88" s="389"/>
      <c r="AI88" s="389"/>
      <c r="AJ88" s="389"/>
      <c r="AK88" s="389"/>
      <c r="AL88" s="389"/>
      <c r="AM88" s="390"/>
    </row>
    <row r="89" spans="1:44" ht="36" customHeight="1">
      <c r="A89" s="300" t="s">
        <v>147</v>
      </c>
      <c r="B89" s="301"/>
      <c r="C89" s="301"/>
      <c r="D89" s="301"/>
      <c r="E89" s="301"/>
      <c r="F89" s="301"/>
      <c r="G89" s="301"/>
      <c r="H89" s="301"/>
      <c r="I89" s="301"/>
      <c r="J89" s="301"/>
      <c r="K89" s="301"/>
      <c r="L89" s="301"/>
      <c r="M89" s="301"/>
      <c r="N89" s="301"/>
      <c r="O89" s="301"/>
      <c r="P89" s="301"/>
      <c r="Q89" s="301"/>
      <c r="R89" s="302"/>
      <c r="S89" s="411"/>
      <c r="T89" s="412"/>
      <c r="U89" s="412"/>
      <c r="V89" s="412"/>
      <c r="W89" s="412"/>
      <c r="X89" s="413"/>
      <c r="Y89" s="391"/>
      <c r="Z89" s="392"/>
      <c r="AA89" s="392"/>
      <c r="AB89" s="392"/>
      <c r="AC89" s="392"/>
      <c r="AD89" s="392"/>
      <c r="AE89" s="392"/>
      <c r="AF89" s="392"/>
      <c r="AG89" s="392"/>
      <c r="AH89" s="392"/>
      <c r="AI89" s="392"/>
      <c r="AJ89" s="392"/>
      <c r="AK89" s="392"/>
      <c r="AL89" s="392"/>
      <c r="AM89" s="393"/>
    </row>
    <row r="90" spans="1:44" ht="36" customHeight="1">
      <c r="A90" s="303" t="s">
        <v>159</v>
      </c>
      <c r="B90" s="304"/>
      <c r="C90" s="305"/>
      <c r="D90" s="305"/>
      <c r="E90" s="305"/>
      <c r="F90" s="305"/>
      <c r="G90" s="305"/>
      <c r="H90" s="305"/>
      <c r="I90" s="305"/>
      <c r="J90" s="305"/>
      <c r="K90" s="305"/>
      <c r="L90" s="305"/>
      <c r="M90" s="305"/>
      <c r="N90" s="305"/>
      <c r="O90" s="305"/>
      <c r="P90" s="305"/>
      <c r="Q90" s="305"/>
      <c r="R90" s="306"/>
      <c r="S90" s="376"/>
      <c r="T90" s="377"/>
      <c r="U90" s="377"/>
      <c r="V90" s="377"/>
      <c r="W90" s="377"/>
      <c r="X90" s="378"/>
      <c r="Y90" s="394"/>
      <c r="Z90" s="395"/>
      <c r="AA90" s="395"/>
      <c r="AB90" s="395"/>
      <c r="AC90" s="395"/>
      <c r="AD90" s="395"/>
      <c r="AE90" s="395"/>
      <c r="AF90" s="395"/>
      <c r="AG90" s="395"/>
      <c r="AH90" s="395"/>
      <c r="AI90" s="395"/>
      <c r="AJ90" s="395"/>
      <c r="AK90" s="395"/>
      <c r="AL90" s="395"/>
      <c r="AM90" s="396"/>
    </row>
    <row r="91" spans="1:44" ht="36" customHeight="1">
      <c r="A91" s="307" t="s">
        <v>158</v>
      </c>
      <c r="B91" s="308"/>
      <c r="C91" s="308"/>
      <c r="D91" s="308"/>
      <c r="E91" s="308"/>
      <c r="F91" s="308"/>
      <c r="G91" s="308"/>
      <c r="H91" s="308"/>
      <c r="I91" s="308"/>
      <c r="J91" s="308"/>
      <c r="K91" s="308"/>
      <c r="L91" s="308"/>
      <c r="M91" s="308"/>
      <c r="N91" s="308"/>
      <c r="O91" s="308"/>
      <c r="P91" s="308"/>
      <c r="Q91" s="308"/>
      <c r="R91" s="309"/>
      <c r="S91" s="379">
        <f>SUM(S86:X90)</f>
        <v>0</v>
      </c>
      <c r="T91" s="380"/>
      <c r="U91" s="380"/>
      <c r="V91" s="380"/>
      <c r="W91" s="380"/>
      <c r="X91" s="381"/>
      <c r="Y91" s="397"/>
      <c r="Z91" s="398"/>
      <c r="AA91" s="398"/>
      <c r="AB91" s="398"/>
      <c r="AC91" s="398"/>
      <c r="AD91" s="398"/>
      <c r="AE91" s="398"/>
      <c r="AF91" s="398"/>
      <c r="AG91" s="398"/>
      <c r="AH91" s="398"/>
      <c r="AI91" s="398"/>
      <c r="AJ91" s="398"/>
      <c r="AK91" s="398"/>
      <c r="AL91" s="398"/>
      <c r="AM91" s="399"/>
    </row>
  </sheetData>
  <sheetProtection password="C64D" sheet="1" formatCells="0" formatColumns="0" formatRows="0" insertColumns="0" insertRows="0" selectLockedCells="1" autoFilter="0"/>
  <mergeCells count="169">
    <mergeCell ref="M54:Q54"/>
    <mergeCell ref="M55:Q55"/>
    <mergeCell ref="R51:AM51"/>
    <mergeCell ref="R52:AM52"/>
    <mergeCell ref="M56:Q56"/>
    <mergeCell ref="R63:AM63"/>
    <mergeCell ref="R64:AM64"/>
    <mergeCell ref="R65:AM65"/>
    <mergeCell ref="R66:AM66"/>
    <mergeCell ref="M63:Q63"/>
    <mergeCell ref="M64:Q64"/>
    <mergeCell ref="M65:Q65"/>
    <mergeCell ref="M66:Q66"/>
    <mergeCell ref="M51:Q51"/>
    <mergeCell ref="M52:Q52"/>
    <mergeCell ref="H28:L28"/>
    <mergeCell ref="H29:L29"/>
    <mergeCell ref="H30:L30"/>
    <mergeCell ref="R53:AM53"/>
    <mergeCell ref="R54:AM54"/>
    <mergeCell ref="R55:AM55"/>
    <mergeCell ref="A79:R79"/>
    <mergeCell ref="S79:X79"/>
    <mergeCell ref="Y79:AD79"/>
    <mergeCell ref="AE79:AM79"/>
    <mergeCell ref="AF60:AH60"/>
    <mergeCell ref="AI60:AK60"/>
    <mergeCell ref="AL60:AM60"/>
    <mergeCell ref="W60:Z60"/>
    <mergeCell ref="AA60:AC60"/>
    <mergeCell ref="AD60:AE60"/>
    <mergeCell ref="M53:Q53"/>
    <mergeCell ref="H63:L63"/>
    <mergeCell ref="H64:L64"/>
    <mergeCell ref="H55:L55"/>
    <mergeCell ref="H56:L56"/>
    <mergeCell ref="H53:L53"/>
    <mergeCell ref="H54:L54"/>
    <mergeCell ref="M67:Q67"/>
    <mergeCell ref="H31:L31"/>
    <mergeCell ref="H32:L32"/>
    <mergeCell ref="AA48:AC48"/>
    <mergeCell ref="M60:P60"/>
    <mergeCell ref="Q60:R60"/>
    <mergeCell ref="S60:V60"/>
    <mergeCell ref="S18:V18"/>
    <mergeCell ref="AP7:AU7"/>
    <mergeCell ref="AI18:AK18"/>
    <mergeCell ref="AL18:AM18"/>
    <mergeCell ref="AI48:AK48"/>
    <mergeCell ref="AL48:AM48"/>
    <mergeCell ref="K19:AM19"/>
    <mergeCell ref="H44:L44"/>
    <mergeCell ref="H19:J19"/>
    <mergeCell ref="AD37:AE37"/>
    <mergeCell ref="AF37:AH37"/>
    <mergeCell ref="AI37:AK37"/>
    <mergeCell ref="AL37:AM37"/>
    <mergeCell ref="M28:Q28"/>
    <mergeCell ref="M29:Q29"/>
    <mergeCell ref="M30:Q30"/>
    <mergeCell ref="M31:Q31"/>
    <mergeCell ref="C20:AM25"/>
    <mergeCell ref="AP6:AU6"/>
    <mergeCell ref="AU8:AU9"/>
    <mergeCell ref="L10:AM10"/>
    <mergeCell ref="AG7:AK7"/>
    <mergeCell ref="B8:K9"/>
    <mergeCell ref="T8:V8"/>
    <mergeCell ref="L9:AM9"/>
    <mergeCell ref="L6:AF6"/>
    <mergeCell ref="Q8:R8"/>
    <mergeCell ref="M32:Q32"/>
    <mergeCell ref="M33:Q33"/>
    <mergeCell ref="M34:Q34"/>
    <mergeCell ref="R33:AM33"/>
    <mergeCell ref="Q18:R18"/>
    <mergeCell ref="M18:P18"/>
    <mergeCell ref="M48:P48"/>
    <mergeCell ref="Q48:R48"/>
    <mergeCell ref="S48:V48"/>
    <mergeCell ref="R30:AM30"/>
    <mergeCell ref="R31:AM31"/>
    <mergeCell ref="R32:AM32"/>
    <mergeCell ref="M43:Q43"/>
    <mergeCell ref="M44:Q44"/>
    <mergeCell ref="R43:AD43"/>
    <mergeCell ref="R44:AD44"/>
    <mergeCell ref="M45:Q45"/>
    <mergeCell ref="AD48:AE48"/>
    <mergeCell ref="W48:Z48"/>
    <mergeCell ref="AF48:AH48"/>
    <mergeCell ref="H51:L51"/>
    <mergeCell ref="H52:L52"/>
    <mergeCell ref="H34:L34"/>
    <mergeCell ref="H45:L45"/>
    <mergeCell ref="H35:L35"/>
    <mergeCell ref="H43:L43"/>
    <mergeCell ref="AE43:AM43"/>
    <mergeCell ref="H39:L39"/>
    <mergeCell ref="M35:Q35"/>
    <mergeCell ref="W37:Z37"/>
    <mergeCell ref="AA37:AC37"/>
    <mergeCell ref="M38:AM38"/>
    <mergeCell ref="M39:AM39"/>
    <mergeCell ref="R34:AM34"/>
    <mergeCell ref="A33:G33"/>
    <mergeCell ref="AE44:AM44"/>
    <mergeCell ref="AG5:AM5"/>
    <mergeCell ref="AG6:AM6"/>
    <mergeCell ref="L7:AB7"/>
    <mergeCell ref="AC7:AF7"/>
    <mergeCell ref="AL7:AM7"/>
    <mergeCell ref="A19:G19"/>
    <mergeCell ref="W18:Z18"/>
    <mergeCell ref="AA18:AC18"/>
    <mergeCell ref="AD18:AE18"/>
    <mergeCell ref="AF18:AH18"/>
    <mergeCell ref="A11:D15"/>
    <mergeCell ref="G11:AM11"/>
    <mergeCell ref="G12:AM12"/>
    <mergeCell ref="G13:AM13"/>
    <mergeCell ref="A5:A10"/>
    <mergeCell ref="L5:AF5"/>
    <mergeCell ref="H33:L33"/>
    <mergeCell ref="A34:G34"/>
    <mergeCell ref="R28:AM28"/>
    <mergeCell ref="R29:AM29"/>
    <mergeCell ref="A39:G39"/>
    <mergeCell ref="A44:G44"/>
    <mergeCell ref="H65:L65"/>
    <mergeCell ref="H66:L66"/>
    <mergeCell ref="H67:L67"/>
    <mergeCell ref="AE78:AM78"/>
    <mergeCell ref="AE80:AM80"/>
    <mergeCell ref="AE81:AM81"/>
    <mergeCell ref="AE82:AM82"/>
    <mergeCell ref="Y78:AD78"/>
    <mergeCell ref="Y80:AD80"/>
    <mergeCell ref="Y81:AD81"/>
    <mergeCell ref="Y82:AD82"/>
    <mergeCell ref="S76:X77"/>
    <mergeCell ref="S78:X78"/>
    <mergeCell ref="S80:X80"/>
    <mergeCell ref="S81:X81"/>
    <mergeCell ref="A55:G55"/>
    <mergeCell ref="A66:G66"/>
    <mergeCell ref="S90:X90"/>
    <mergeCell ref="S91:X91"/>
    <mergeCell ref="Y86:AM86"/>
    <mergeCell ref="Y87:AM87"/>
    <mergeCell ref="Y88:AM88"/>
    <mergeCell ref="Y89:AM89"/>
    <mergeCell ref="Y90:AM90"/>
    <mergeCell ref="Y91:AM91"/>
    <mergeCell ref="AB72:AM72"/>
    <mergeCell ref="AB73:AM73"/>
    <mergeCell ref="S86:X86"/>
    <mergeCell ref="S87:X87"/>
    <mergeCell ref="S88:X88"/>
    <mergeCell ref="S89:X89"/>
    <mergeCell ref="Y76:AD77"/>
    <mergeCell ref="S82:X82"/>
    <mergeCell ref="AE76:AM77"/>
    <mergeCell ref="A76:R77"/>
    <mergeCell ref="A78:R78"/>
    <mergeCell ref="A80:R80"/>
    <mergeCell ref="A81:R81"/>
    <mergeCell ref="A82:R82"/>
  </mergeCells>
  <phoneticPr fontId="2"/>
  <dataValidations xWindow="465" yWindow="680" count="18">
    <dataValidation imeMode="halfAlpha" allowBlank="1" showInputMessage="1" showErrorMessage="1" sqref="S46:V47 W46:X46 S68:V72 J68:N72 J58:N59 S58:V59 AM46 J46:N47 AD46:AH46"/>
    <dataValidation imeMode="disabled" allowBlank="1" showInputMessage="1" showErrorMessage="1" sqref="Q8:R8 T8:V8 AG7:AK7 H66:L66 H43:L44 H34:L34 H55:L55"/>
    <dataValidation imeMode="fullKatakana" allowBlank="1" showInputMessage="1" showErrorMessage="1" sqref="L5:AF5"/>
    <dataValidation imeMode="hiragana" allowBlank="1" showInputMessage="1" showErrorMessage="1" sqref="A76 A85 L6:AF6"/>
    <dataValidation type="whole" imeMode="disabled" allowBlank="1" showInputMessage="1" showErrorMessage="1" sqref="R43:R44">
      <formula1>0</formula1>
      <formula2>20000</formula2>
    </dataValidation>
    <dataValidation imeMode="disabled" allowBlank="1" showInputMessage="1" showErrorMessage="1" promptTitle="賃金・報酬" prompt="超過勤務手当や休日出勤手当など" sqref="H28:L28 H51:L51 H63:L63"/>
    <dataValidation imeMode="disabled" allowBlank="1" showInputMessage="1" showErrorMessage="1" promptTitle="旅費" prompt="帰宅困難職員の宿泊費など(税込額)" sqref="H29:L29"/>
    <dataValidation imeMode="disabled" allowBlank="1" showInputMessage="1" showErrorMessage="1" promptTitle="需用費" prompt="マスクやプラスチック手袋などの衛生系消耗品費など(税込額)_x000a_※備品は対象外です" sqref="H30:L30"/>
    <dataValidation imeMode="disabled" allowBlank="1" showInputMessage="1" showErrorMessage="1" promptTitle="役務費" prompt="職業紹介料など(税込額)" sqref="H31:L31 H53:L53 H65:L65"/>
    <dataValidation imeMode="disabled" allowBlank="1" showInputMessage="1" showErrorMessage="1" promptTitle="委託料" prompt="業者に委託した場合の消毒・清掃費用など(税込額)" sqref="H32:L32"/>
    <dataValidation imeMode="disabled" allowBlank="1" showInputMessage="1" showErrorMessage="1" promptTitle="施設内療養(従前分)" prompt="対象者リストエクセルファイルで算定される金額を転記してください" sqref="H33:L33"/>
    <dataValidation imeMode="disabled" allowBlank="1" showInputMessage="1" showErrorMessage="1" promptTitle="施設内療養(追加補助分)" prompt="対象者リストエクセルファイルで算定される金額を転記してください" sqref="H39:L39"/>
    <dataValidation allowBlank="1" showInputMessage="1" showErrorMessage="1" promptTitle="品目・数量等" prompt="この欄に書き切れない場合は別紙を用いてください" sqref="R28:AM32 R34:AM34 R51:AM55 R63:AM66"/>
    <dataValidation imeMode="disabled" allowBlank="1" showInputMessage="1" showErrorMessage="1" promptTitle="旅費" prompt="通所サービスの代替サービス提供のための代替場所や利用者宅への旅費など(税込額)" sqref="H52:L52"/>
    <dataValidation imeMode="disabled" allowBlank="1" showInputMessage="1" showErrorMessage="1" promptTitle="使用料及び賃借料" prompt="訪問サービス提供に必要な車や自転車のリース費用、通所できない利用者の安否確認等のためのタブレットのリース費用(税込額)" sqref="H54:L54"/>
    <dataValidation imeMode="disabled" allowBlank="1" showInputMessage="1" showErrorMessage="1" promptTitle="旅費" prompt="職員派遣に係る旅費や宿泊費(税込額)" sqref="H64:L64"/>
    <dataValidation allowBlank="1" showInputMessage="1" showErrorMessage="1" prompt="「消費税を除外した金額で申請」を選択した場合、消費税額が自動計算されますが、自動計算額と異なる場合は手入力で修正ください。" sqref="M29:Q29 M30:Q30 M31:Q31 M32:Q32 M34:Q34 M43:Q43 M44:Q44 M52:Q52 M53:Q53 M54:Q54 M55:Q55 M64:Q64 M65:Q65 M66:Q66"/>
    <dataValidation type="textLength" imeMode="disabled" operator="equal" showInputMessage="1" showErrorMessage="1" error="事業所番号が正しくありません。10桁の番号を入力してください。" promptTitle="介護保険事業所番号" prompt="10桁の事業所番号を入力してください。" sqref="AG6:AM6">
      <formula1>10</formula1>
    </dataValidation>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6" max="38" man="1"/>
    <brk id="68" max="38" man="1"/>
  </rowBreaks>
  <ignoredErrors>
    <ignoredError sqref="AE80:AM81 AE78:AE79 AE82 S8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4</xdr:col>
                    <xdr:colOff>76200</xdr:colOff>
                    <xdr:row>10</xdr:row>
                    <xdr:rowOff>171450</xdr:rowOff>
                  </from>
                  <to>
                    <xdr:col>5</xdr:col>
                    <xdr:colOff>142875</xdr:colOff>
                    <xdr:row>10</xdr:row>
                    <xdr:rowOff>361950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4</xdr:col>
                    <xdr:colOff>76200</xdr:colOff>
                    <xdr:row>11</xdr:row>
                    <xdr:rowOff>123825</xdr:rowOff>
                  </from>
                  <to>
                    <xdr:col>5</xdr:col>
                    <xdr:colOff>152400</xdr:colOff>
                    <xdr:row>11</xdr:row>
                    <xdr:rowOff>390525</xdr:rowOff>
                  </to>
                </anchor>
              </controlPr>
            </control>
          </mc:Choice>
        </mc:AlternateContent>
        <mc:AlternateContent xmlns:mc="http://schemas.openxmlformats.org/markup-compatibility/2006">
          <mc:Choice Requires="x14">
            <control shapeId="24686" r:id="rId6" name="Check Box 110">
              <controlPr defaultSize="0" autoFill="0" autoLine="0" autoPict="0">
                <anchor moveWithCells="1">
                  <from>
                    <xdr:col>4</xdr:col>
                    <xdr:colOff>76200</xdr:colOff>
                    <xdr:row>12</xdr:row>
                    <xdr:rowOff>247650</xdr:rowOff>
                  </from>
                  <to>
                    <xdr:col>5</xdr:col>
                    <xdr:colOff>133350</xdr:colOff>
                    <xdr:row>13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65" yWindow="680" count="2">
        <x14:dataValidation type="list" allowBlank="1" showInputMessage="1" showErrorMessage="1">
          <x14:formula1>
            <xm:f>計算用!$A$2:$A$36</xm:f>
          </x14:formula1>
          <xm:sqref>L7</xm:sqref>
        </x14:dataValidation>
        <x14:dataValidation type="list" allowBlank="1" showInputMessage="1" showErrorMessage="1">
          <x14:formula1>
            <xm:f>計算用!$A$38:$A$42</xm:f>
          </x14:formula1>
          <xm:sqref>H19:J19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31"/>
  <sheetViews>
    <sheetView showZeros="0" zoomScaleNormal="100" zoomScaleSheetLayoutView="85" workbookViewId="0">
      <selection activeCell="J12" sqref="J12"/>
    </sheetView>
  </sheetViews>
  <sheetFormatPr defaultColWidth="2.25" defaultRowHeight="13.5"/>
  <cols>
    <col min="1" max="1" width="2.25" style="23"/>
    <col min="2" max="2" width="3.125" style="23" customWidth="1"/>
    <col min="3" max="3" width="12.875" style="23" customWidth="1"/>
    <col min="4" max="4" width="16.875" style="23" customWidth="1"/>
    <col min="5" max="5" width="30.625" style="23" customWidth="1"/>
    <col min="6" max="8" width="16.625" style="23" customWidth="1"/>
    <col min="9" max="9" width="12.625" style="23" customWidth="1"/>
    <col min="10" max="10" width="18.75" style="23" customWidth="1"/>
    <col min="11" max="16384" width="2.25" style="23"/>
  </cols>
  <sheetData>
    <row r="1" spans="2:10">
      <c r="B1" s="23" t="str">
        <f>IF(交付申請書!$AM$26=1,"別記第2号様式（第6関係）（その1）","別記第3号様式（第6関係）（その1）")</f>
        <v>別記第2号様式（第6関係）（その1）</v>
      </c>
      <c r="E1" s="289" t="s">
        <v>176</v>
      </c>
    </row>
    <row r="2" spans="2:10">
      <c r="B2" s="197" t="s">
        <v>181</v>
      </c>
      <c r="C2" s="197"/>
      <c r="D2" s="197"/>
      <c r="E2" s="198"/>
      <c r="F2" s="197"/>
      <c r="G2" s="197"/>
      <c r="H2" s="197"/>
      <c r="I2" s="197"/>
      <c r="J2" s="197"/>
    </row>
    <row r="3" spans="2:10" ht="18" customHeight="1" thickBot="1">
      <c r="B3" s="69"/>
      <c r="J3" s="26" t="s">
        <v>65</v>
      </c>
    </row>
    <row r="4" spans="2:10" ht="24" customHeight="1">
      <c r="B4" s="366" t="s">
        <v>60</v>
      </c>
      <c r="C4" s="367" t="s">
        <v>58</v>
      </c>
      <c r="D4" s="368" t="s">
        <v>57</v>
      </c>
      <c r="E4" s="369" t="s">
        <v>59</v>
      </c>
      <c r="F4" s="193" t="s">
        <v>186</v>
      </c>
      <c r="G4" s="194"/>
      <c r="H4" s="195"/>
      <c r="I4" s="364" t="s">
        <v>95</v>
      </c>
      <c r="J4" s="365" t="s">
        <v>63</v>
      </c>
    </row>
    <row r="5" spans="2:10" ht="54.75" customHeight="1">
      <c r="B5" s="366"/>
      <c r="C5" s="367"/>
      <c r="D5" s="368"/>
      <c r="E5" s="369"/>
      <c r="F5" s="196" t="s">
        <v>92</v>
      </c>
      <c r="G5" s="196" t="s">
        <v>93</v>
      </c>
      <c r="H5" s="196" t="s">
        <v>94</v>
      </c>
      <c r="I5" s="365"/>
      <c r="J5" s="365"/>
    </row>
    <row r="6" spans="2:10" ht="22.5" customHeight="1">
      <c r="B6" s="51">
        <f>ROW()-5</f>
        <v>1</v>
      </c>
      <c r="C6" s="146">
        <f t="shared" ref="C6:C15" ca="1" si="0">IFERROR(INDIRECT("R③個票"&amp;$B6&amp;"!$AG$6"),"")</f>
        <v>0</v>
      </c>
      <c r="D6" s="146">
        <f t="shared" ref="D6:D15" ca="1" si="1">IFERROR(INDIRECT("R③個票"&amp;$B6&amp;"!$L$6"),"")</f>
        <v>0</v>
      </c>
      <c r="E6" s="146">
        <f t="shared" ref="E6:E15" ca="1" si="2">IFERROR(INDIRECT("R③個票"&amp;$B6&amp;"!$L$7"),"")</f>
        <v>0</v>
      </c>
      <c r="F6" s="148">
        <f t="shared" ref="F6:F15" ca="1" si="3">IFERROR(INDIRECT("R③個票"&amp;$B6&amp;"!$AO$18")+INDIRECT("R③個票"&amp;$B6&amp;"!$AO$37"),"")</f>
        <v>0</v>
      </c>
      <c r="G6" s="148">
        <f t="shared" ref="G6:G15" ca="1" si="4">IFERROR(INDIRECT("R③個票"&amp;$B6&amp;"!$AO$48"),"")</f>
        <v>0</v>
      </c>
      <c r="H6" s="148">
        <f t="shared" ref="H6:H15" ca="1" si="5">IFERROR(INDIRECT("R③個票"&amp;$B6&amp;"!$AO$60"),"")</f>
        <v>0</v>
      </c>
      <c r="I6" s="149">
        <f ca="1">SUM(F6:H6)</f>
        <v>0</v>
      </c>
      <c r="J6" s="248"/>
    </row>
    <row r="7" spans="2:10" ht="22.5" customHeight="1">
      <c r="B7" s="51">
        <f t="shared" ref="B7:B15" si="6">ROW()-5</f>
        <v>2</v>
      </c>
      <c r="C7" s="146" t="str">
        <f t="shared" ca="1" si="0"/>
        <v/>
      </c>
      <c r="D7" s="146" t="str">
        <f t="shared" ca="1" si="1"/>
        <v/>
      </c>
      <c r="E7" s="146" t="str">
        <f t="shared" ca="1" si="2"/>
        <v/>
      </c>
      <c r="F7" s="148" t="str">
        <f t="shared" ca="1" si="3"/>
        <v/>
      </c>
      <c r="G7" s="148" t="str">
        <f t="shared" ca="1" si="4"/>
        <v/>
      </c>
      <c r="H7" s="148" t="str">
        <f t="shared" ca="1" si="5"/>
        <v/>
      </c>
      <c r="I7" s="149">
        <f t="shared" ref="I7:I15" ca="1" si="7">SUM(F7:H7)</f>
        <v>0</v>
      </c>
      <c r="J7" s="248"/>
    </row>
    <row r="8" spans="2:10" ht="22.5" customHeight="1">
      <c r="B8" s="51">
        <f t="shared" si="6"/>
        <v>3</v>
      </c>
      <c r="C8" s="146" t="str">
        <f t="shared" ca="1" si="0"/>
        <v/>
      </c>
      <c r="D8" s="146" t="str">
        <f t="shared" ca="1" si="1"/>
        <v/>
      </c>
      <c r="E8" s="146" t="str">
        <f t="shared" ca="1" si="2"/>
        <v/>
      </c>
      <c r="F8" s="148" t="str">
        <f t="shared" ca="1" si="3"/>
        <v/>
      </c>
      <c r="G8" s="148" t="str">
        <f t="shared" ca="1" si="4"/>
        <v/>
      </c>
      <c r="H8" s="148" t="str">
        <f t="shared" ca="1" si="5"/>
        <v/>
      </c>
      <c r="I8" s="149">
        <f t="shared" ca="1" si="7"/>
        <v>0</v>
      </c>
      <c r="J8" s="248"/>
    </row>
    <row r="9" spans="2:10" ht="22.5" customHeight="1">
      <c r="B9" s="51">
        <f t="shared" si="6"/>
        <v>4</v>
      </c>
      <c r="C9" s="146" t="str">
        <f t="shared" ca="1" si="0"/>
        <v/>
      </c>
      <c r="D9" s="146" t="str">
        <f t="shared" ca="1" si="1"/>
        <v/>
      </c>
      <c r="E9" s="146" t="str">
        <f t="shared" ca="1" si="2"/>
        <v/>
      </c>
      <c r="F9" s="148" t="str">
        <f t="shared" ca="1" si="3"/>
        <v/>
      </c>
      <c r="G9" s="148" t="str">
        <f t="shared" ca="1" si="4"/>
        <v/>
      </c>
      <c r="H9" s="148" t="str">
        <f t="shared" ca="1" si="5"/>
        <v/>
      </c>
      <c r="I9" s="149">
        <f t="shared" ca="1" si="7"/>
        <v>0</v>
      </c>
      <c r="J9" s="248"/>
    </row>
    <row r="10" spans="2:10" ht="22.5" customHeight="1">
      <c r="B10" s="51">
        <f t="shared" si="6"/>
        <v>5</v>
      </c>
      <c r="C10" s="146" t="str">
        <f t="shared" ca="1" si="0"/>
        <v/>
      </c>
      <c r="D10" s="146" t="str">
        <f t="shared" ca="1" si="1"/>
        <v/>
      </c>
      <c r="E10" s="146" t="str">
        <f t="shared" ca="1" si="2"/>
        <v/>
      </c>
      <c r="F10" s="148" t="str">
        <f t="shared" ca="1" si="3"/>
        <v/>
      </c>
      <c r="G10" s="148" t="str">
        <f t="shared" ca="1" si="4"/>
        <v/>
      </c>
      <c r="H10" s="148" t="str">
        <f t="shared" ca="1" si="5"/>
        <v/>
      </c>
      <c r="I10" s="149">
        <f t="shared" ca="1" si="7"/>
        <v>0</v>
      </c>
      <c r="J10" s="248"/>
    </row>
    <row r="11" spans="2:10" ht="22.5" customHeight="1">
      <c r="B11" s="51">
        <f t="shared" si="6"/>
        <v>6</v>
      </c>
      <c r="C11" s="146" t="str">
        <f t="shared" ca="1" si="0"/>
        <v/>
      </c>
      <c r="D11" s="146" t="str">
        <f t="shared" ca="1" si="1"/>
        <v/>
      </c>
      <c r="E11" s="146" t="str">
        <f t="shared" ca="1" si="2"/>
        <v/>
      </c>
      <c r="F11" s="148" t="str">
        <f t="shared" ca="1" si="3"/>
        <v/>
      </c>
      <c r="G11" s="148" t="str">
        <f t="shared" ca="1" si="4"/>
        <v/>
      </c>
      <c r="H11" s="148" t="str">
        <f t="shared" ca="1" si="5"/>
        <v/>
      </c>
      <c r="I11" s="149">
        <f t="shared" ca="1" si="7"/>
        <v>0</v>
      </c>
      <c r="J11" s="248"/>
    </row>
    <row r="12" spans="2:10" ht="22.5" customHeight="1">
      <c r="B12" s="51">
        <f t="shared" si="6"/>
        <v>7</v>
      </c>
      <c r="C12" s="146" t="str">
        <f t="shared" ca="1" si="0"/>
        <v/>
      </c>
      <c r="D12" s="146" t="str">
        <f t="shared" ca="1" si="1"/>
        <v/>
      </c>
      <c r="E12" s="146" t="str">
        <f t="shared" ca="1" si="2"/>
        <v/>
      </c>
      <c r="F12" s="148" t="str">
        <f t="shared" ca="1" si="3"/>
        <v/>
      </c>
      <c r="G12" s="148" t="str">
        <f t="shared" ca="1" si="4"/>
        <v/>
      </c>
      <c r="H12" s="148" t="str">
        <f t="shared" ca="1" si="5"/>
        <v/>
      </c>
      <c r="I12" s="149">
        <f t="shared" ca="1" si="7"/>
        <v>0</v>
      </c>
      <c r="J12" s="248"/>
    </row>
    <row r="13" spans="2:10" ht="22.5" customHeight="1">
      <c r="B13" s="51">
        <f t="shared" si="6"/>
        <v>8</v>
      </c>
      <c r="C13" s="146" t="str">
        <f t="shared" ca="1" si="0"/>
        <v/>
      </c>
      <c r="D13" s="146" t="str">
        <f t="shared" ca="1" si="1"/>
        <v/>
      </c>
      <c r="E13" s="146" t="str">
        <f t="shared" ca="1" si="2"/>
        <v/>
      </c>
      <c r="F13" s="148" t="str">
        <f t="shared" ca="1" si="3"/>
        <v/>
      </c>
      <c r="G13" s="148" t="str">
        <f t="shared" ca="1" si="4"/>
        <v/>
      </c>
      <c r="H13" s="148" t="str">
        <f t="shared" ca="1" si="5"/>
        <v/>
      </c>
      <c r="I13" s="149">
        <f t="shared" ca="1" si="7"/>
        <v>0</v>
      </c>
      <c r="J13" s="248"/>
    </row>
    <row r="14" spans="2:10" ht="22.5" customHeight="1">
      <c r="B14" s="51">
        <f t="shared" si="6"/>
        <v>9</v>
      </c>
      <c r="C14" s="146" t="str">
        <f t="shared" ca="1" si="0"/>
        <v/>
      </c>
      <c r="D14" s="146" t="str">
        <f t="shared" ca="1" si="1"/>
        <v/>
      </c>
      <c r="E14" s="146" t="str">
        <f t="shared" ca="1" si="2"/>
        <v/>
      </c>
      <c r="F14" s="148" t="str">
        <f t="shared" ca="1" si="3"/>
        <v/>
      </c>
      <c r="G14" s="148" t="str">
        <f t="shared" ca="1" si="4"/>
        <v/>
      </c>
      <c r="H14" s="148" t="str">
        <f t="shared" ca="1" si="5"/>
        <v/>
      </c>
      <c r="I14" s="149">
        <f t="shared" ca="1" si="7"/>
        <v>0</v>
      </c>
      <c r="J14" s="248"/>
    </row>
    <row r="15" spans="2:10" ht="22.5" customHeight="1" thickBot="1">
      <c r="B15" s="51">
        <f t="shared" si="6"/>
        <v>10</v>
      </c>
      <c r="C15" s="146" t="str">
        <f t="shared" ca="1" si="0"/>
        <v/>
      </c>
      <c r="D15" s="146" t="str">
        <f t="shared" ca="1" si="1"/>
        <v/>
      </c>
      <c r="E15" s="146" t="str">
        <f t="shared" ca="1" si="2"/>
        <v/>
      </c>
      <c r="F15" s="148" t="str">
        <f t="shared" ca="1" si="3"/>
        <v/>
      </c>
      <c r="G15" s="148" t="str">
        <f t="shared" ca="1" si="4"/>
        <v/>
      </c>
      <c r="H15" s="148" t="str">
        <f t="shared" ca="1" si="5"/>
        <v/>
      </c>
      <c r="I15" s="149">
        <f t="shared" ca="1" si="7"/>
        <v>0</v>
      </c>
      <c r="J15" s="248"/>
    </row>
    <row r="16" spans="2:10" ht="22.5" customHeight="1" thickTop="1" thickBot="1">
      <c r="B16" s="362" t="s">
        <v>62</v>
      </c>
      <c r="C16" s="363"/>
      <c r="D16" s="363"/>
      <c r="E16" s="363"/>
      <c r="F16" s="150">
        <f ca="1">SUM(F6:F15)</f>
        <v>0</v>
      </c>
      <c r="G16" s="151">
        <f ca="1">SUM(G6:G15)</f>
        <v>0</v>
      </c>
      <c r="H16" s="152">
        <f ca="1">SUM(H6:H15)</f>
        <v>0</v>
      </c>
      <c r="I16" s="153">
        <f ca="1">SUM(I6:I15)</f>
        <v>0</v>
      </c>
      <c r="J16" s="55"/>
    </row>
    <row r="17" spans="1:4" ht="8.1" customHeight="1"/>
    <row r="18" spans="1:4" customFormat="1" ht="18" customHeight="1">
      <c r="A18" s="23" t="s">
        <v>61</v>
      </c>
      <c r="B18" s="23"/>
      <c r="C18" s="23" t="s">
        <v>136</v>
      </c>
      <c r="D18" s="23"/>
    </row>
    <row r="19" spans="1:4" customFormat="1" ht="16.5" customHeight="1">
      <c r="A19" s="23"/>
      <c r="B19" s="154"/>
      <c r="C19" s="23"/>
      <c r="D19" s="23"/>
    </row>
    <row r="20" spans="1:4" customFormat="1" ht="16.5" customHeight="1">
      <c r="A20" s="23"/>
      <c r="B20" s="154"/>
      <c r="C20" s="23"/>
      <c r="D20" s="23"/>
    </row>
    <row r="21" spans="1:4" customFormat="1" ht="22.5" customHeight="1"/>
    <row r="22" spans="1:4" customFormat="1" ht="22.5" customHeight="1"/>
    <row r="23" spans="1:4" customFormat="1" ht="22.5" customHeight="1"/>
    <row r="24" spans="1:4" customFormat="1" ht="22.5" customHeight="1"/>
    <row r="25" spans="1:4" customFormat="1" ht="22.5" customHeight="1"/>
    <row r="26" spans="1:4" customFormat="1" ht="22.5" customHeight="1"/>
    <row r="27" spans="1:4" customFormat="1" ht="22.5" customHeight="1"/>
    <row r="28" spans="1:4" customFormat="1" ht="22.5" customHeight="1"/>
    <row r="29" spans="1:4" customFormat="1" ht="22.5" customHeight="1"/>
    <row r="30" spans="1:4" customFormat="1" ht="22.5" customHeight="1"/>
    <row r="31" spans="1:4" customFormat="1" ht="22.5" customHeight="1"/>
  </sheetData>
  <sheetProtection algorithmName="SHA-512" hashValue="rjoEsBp9U/wvaOyDNYDjjvbFMatG4LJ1St8CmFIwNu3fjPn7MFj3+dTpC+sS7e8NNjDHQLNFW/3w8OXkt1wvOg==" saltValue="sXCjLqd4VCEZp+KSS4os6g==" spinCount="100000" sheet="1" formatCells="0" formatColumns="0" formatRows="0" insertColumns="0" insertRows="0" insertHyperlinks="0" deleteColumns="0" deleteRows="0" selectLockedCells="1" sort="0" autoFilter="0" pivotTables="0"/>
  <mergeCells count="7">
    <mergeCell ref="I4:I5"/>
    <mergeCell ref="J4:J5"/>
    <mergeCell ref="B16:E16"/>
    <mergeCell ref="B4:B5"/>
    <mergeCell ref="C4:C5"/>
    <mergeCell ref="D4:D5"/>
    <mergeCell ref="E4:E5"/>
  </mergeCells>
  <phoneticPr fontId="2"/>
  <dataValidations count="1">
    <dataValidation imeMode="on" allowBlank="1" showInputMessage="1" showErrorMessage="1" sqref="J6:J15"/>
  </dataValidations>
  <pageMargins left="0.39370078740157483" right="0.39370078740157483" top="0.98425196850393704" bottom="0.39370078740157483" header="0.78740157480314965" footer="0"/>
  <pageSetup paperSize="9" scale="98" orientation="landscape"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U91"/>
  <sheetViews>
    <sheetView showGridLines="0" showZeros="0" view="pageBreakPreview" topLeftCell="A18" zoomScale="115" zoomScaleNormal="85" zoomScaleSheetLayoutView="115" workbookViewId="0">
      <selection activeCell="M43" sqref="M43:Q43"/>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IF(交付申請書!AM26=1,"別記第2号様式(第6関係)(その2)","別記第3号様式(第6関係)(その2)")</f>
        <v>別記第2号様式(第6関係)(その2)</v>
      </c>
    </row>
    <row r="2" spans="1:47">
      <c r="A2" s="278" t="s">
        <v>176</v>
      </c>
    </row>
    <row r="4" spans="1:47">
      <c r="A4" s="8" t="s">
        <v>67</v>
      </c>
    </row>
    <row r="5" spans="1:47" s="4" customFormat="1" ht="12" customHeight="1">
      <c r="A5" s="510" t="s">
        <v>27</v>
      </c>
      <c r="B5" s="27" t="s">
        <v>0</v>
      </c>
      <c r="C5" s="28"/>
      <c r="D5" s="28"/>
      <c r="E5" s="29"/>
      <c r="F5" s="29"/>
      <c r="G5" s="29"/>
      <c r="H5" s="29"/>
      <c r="I5" s="29"/>
      <c r="J5" s="29"/>
      <c r="K5" s="30"/>
      <c r="L5" s="513"/>
      <c r="M5" s="514"/>
      <c r="N5" s="514"/>
      <c r="O5" s="514"/>
      <c r="P5" s="514"/>
      <c r="Q5" s="514"/>
      <c r="R5" s="514"/>
      <c r="S5" s="514"/>
      <c r="T5" s="514"/>
      <c r="U5" s="514"/>
      <c r="V5" s="514"/>
      <c r="W5" s="514"/>
      <c r="X5" s="514"/>
      <c r="Y5" s="514"/>
      <c r="Z5" s="514"/>
      <c r="AA5" s="514"/>
      <c r="AB5" s="514"/>
      <c r="AC5" s="514"/>
      <c r="AD5" s="514"/>
      <c r="AE5" s="514"/>
      <c r="AF5" s="515"/>
      <c r="AG5" s="473" t="s">
        <v>52</v>
      </c>
      <c r="AH5" s="474"/>
      <c r="AI5" s="474"/>
      <c r="AJ5" s="474"/>
      <c r="AK5" s="474"/>
      <c r="AL5" s="474"/>
      <c r="AM5" s="475"/>
    </row>
    <row r="6" spans="1:47" s="4" customFormat="1" ht="20.25" customHeight="1">
      <c r="A6" s="511"/>
      <c r="B6" s="31" t="s">
        <v>25</v>
      </c>
      <c r="C6" s="32"/>
      <c r="D6" s="32"/>
      <c r="E6" s="33"/>
      <c r="F6" s="33"/>
      <c r="G6" s="33"/>
      <c r="H6" s="33"/>
      <c r="I6" s="33"/>
      <c r="J6" s="33"/>
      <c r="K6" s="34"/>
      <c r="L6" s="598"/>
      <c r="M6" s="599"/>
      <c r="N6" s="599"/>
      <c r="O6" s="599"/>
      <c r="P6" s="599"/>
      <c r="Q6" s="599"/>
      <c r="R6" s="599"/>
      <c r="S6" s="599"/>
      <c r="T6" s="599"/>
      <c r="U6" s="599"/>
      <c r="V6" s="599"/>
      <c r="W6" s="599"/>
      <c r="X6" s="599"/>
      <c r="Y6" s="599"/>
      <c r="Z6" s="599"/>
      <c r="AA6" s="599"/>
      <c r="AB6" s="599"/>
      <c r="AC6" s="599"/>
      <c r="AD6" s="599"/>
      <c r="AE6" s="599"/>
      <c r="AF6" s="600"/>
      <c r="AG6" s="476"/>
      <c r="AH6" s="477"/>
      <c r="AI6" s="477"/>
      <c r="AJ6" s="477"/>
      <c r="AK6" s="477"/>
      <c r="AL6" s="477"/>
      <c r="AM6" s="478"/>
      <c r="AP6" s="585"/>
      <c r="AQ6" s="585"/>
      <c r="AR6" s="585"/>
      <c r="AS6" s="585"/>
      <c r="AT6" s="585"/>
      <c r="AU6" s="585"/>
    </row>
    <row r="7" spans="1:47" s="4" customFormat="1" ht="20.25" customHeight="1">
      <c r="A7" s="511"/>
      <c r="B7" s="35" t="s">
        <v>53</v>
      </c>
      <c r="C7" s="36"/>
      <c r="D7" s="36"/>
      <c r="E7" s="37"/>
      <c r="F7" s="37"/>
      <c r="G7" s="37"/>
      <c r="H7" s="37"/>
      <c r="I7" s="37"/>
      <c r="J7" s="37"/>
      <c r="K7" s="38"/>
      <c r="L7" s="479"/>
      <c r="M7" s="480"/>
      <c r="N7" s="480"/>
      <c r="O7" s="480"/>
      <c r="P7" s="480"/>
      <c r="Q7" s="480"/>
      <c r="R7" s="480"/>
      <c r="S7" s="480"/>
      <c r="T7" s="480"/>
      <c r="U7" s="480"/>
      <c r="V7" s="480"/>
      <c r="W7" s="480"/>
      <c r="X7" s="480"/>
      <c r="Y7" s="480"/>
      <c r="Z7" s="480"/>
      <c r="AA7" s="480"/>
      <c r="AB7" s="481"/>
      <c r="AC7" s="482" t="s">
        <v>54</v>
      </c>
      <c r="AD7" s="483"/>
      <c r="AE7" s="483"/>
      <c r="AF7" s="484"/>
      <c r="AG7" s="590"/>
      <c r="AH7" s="590"/>
      <c r="AI7" s="590"/>
      <c r="AJ7" s="590"/>
      <c r="AK7" s="590"/>
      <c r="AL7" s="485" t="s">
        <v>55</v>
      </c>
      <c r="AM7" s="486"/>
      <c r="AP7" s="585"/>
      <c r="AQ7" s="585"/>
      <c r="AR7" s="585"/>
      <c r="AS7" s="585"/>
      <c r="AT7" s="585"/>
      <c r="AU7" s="585"/>
    </row>
    <row r="8" spans="1:47" s="4" customFormat="1" ht="13.5" customHeight="1">
      <c r="A8" s="511"/>
      <c r="B8" s="591" t="s">
        <v>56</v>
      </c>
      <c r="C8" s="592"/>
      <c r="D8" s="592"/>
      <c r="E8" s="592"/>
      <c r="F8" s="592"/>
      <c r="G8" s="592"/>
      <c r="H8" s="592"/>
      <c r="I8" s="592"/>
      <c r="J8" s="592"/>
      <c r="K8" s="593"/>
      <c r="L8" s="39" t="s">
        <v>4</v>
      </c>
      <c r="M8" s="39"/>
      <c r="N8" s="39"/>
      <c r="O8" s="39"/>
      <c r="P8" s="39"/>
      <c r="Q8" s="597"/>
      <c r="R8" s="597"/>
      <c r="S8" s="39" t="s">
        <v>5</v>
      </c>
      <c r="T8" s="597"/>
      <c r="U8" s="597"/>
      <c r="V8" s="597"/>
      <c r="W8" s="39" t="s">
        <v>6</v>
      </c>
      <c r="X8" s="39"/>
      <c r="Y8" s="39"/>
      <c r="Z8" s="39"/>
      <c r="AA8" s="39"/>
      <c r="AB8" s="39"/>
      <c r="AC8" s="200"/>
      <c r="AD8" s="39"/>
      <c r="AE8" s="39"/>
      <c r="AF8" s="39"/>
      <c r="AG8" s="39"/>
      <c r="AH8" s="39"/>
      <c r="AI8" s="39"/>
      <c r="AJ8" s="39"/>
      <c r="AK8" s="39"/>
      <c r="AL8" s="39"/>
      <c r="AM8" s="201" t="s">
        <v>138</v>
      </c>
      <c r="AP8" s="6"/>
      <c r="AQ8" s="22"/>
      <c r="AR8" s="22"/>
      <c r="AS8" s="22"/>
      <c r="AT8" s="22"/>
      <c r="AU8" s="586"/>
    </row>
    <row r="9" spans="1:47" s="4" customFormat="1" ht="20.25" customHeight="1">
      <c r="A9" s="511"/>
      <c r="B9" s="594"/>
      <c r="C9" s="595"/>
      <c r="D9" s="595"/>
      <c r="E9" s="595"/>
      <c r="F9" s="595"/>
      <c r="G9" s="595"/>
      <c r="H9" s="595"/>
      <c r="I9" s="595"/>
      <c r="J9" s="595"/>
      <c r="K9" s="596"/>
      <c r="L9" s="598"/>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600"/>
      <c r="AP9" s="22"/>
      <c r="AQ9" s="22"/>
      <c r="AR9" s="22"/>
      <c r="AS9" s="22"/>
      <c r="AT9" s="22"/>
      <c r="AU9" s="586"/>
    </row>
    <row r="10" spans="1:47" s="4" customFormat="1" ht="20.25" customHeight="1">
      <c r="A10" s="512"/>
      <c r="B10" s="40" t="s">
        <v>26</v>
      </c>
      <c r="C10" s="281"/>
      <c r="D10" s="281"/>
      <c r="E10" s="42"/>
      <c r="F10" s="42"/>
      <c r="G10" s="42"/>
      <c r="H10" s="42"/>
      <c r="I10" s="42"/>
      <c r="J10" s="42"/>
      <c r="K10" s="42"/>
      <c r="L10" s="587"/>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9"/>
    </row>
    <row r="11" spans="1:47" s="4" customFormat="1" ht="39.950000000000003" customHeight="1">
      <c r="A11" s="495" t="s">
        <v>77</v>
      </c>
      <c r="B11" s="496"/>
      <c r="C11" s="496"/>
      <c r="D11" s="497"/>
      <c r="E11" s="138"/>
      <c r="F11" s="139"/>
      <c r="G11" s="504" t="s">
        <v>112</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5"/>
    </row>
    <row r="12" spans="1:47" s="4" customFormat="1" ht="39.950000000000003" customHeight="1">
      <c r="A12" s="498"/>
      <c r="B12" s="499"/>
      <c r="C12" s="499"/>
      <c r="D12" s="500"/>
      <c r="E12" s="140"/>
      <c r="F12" s="141"/>
      <c r="G12" s="506" t="s">
        <v>113</v>
      </c>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7"/>
    </row>
    <row r="13" spans="1:47" s="4" customFormat="1" ht="30.75" customHeight="1">
      <c r="A13" s="498"/>
      <c r="B13" s="499"/>
      <c r="C13" s="499"/>
      <c r="D13" s="500"/>
      <c r="E13" s="142"/>
      <c r="F13" s="143"/>
      <c r="G13" s="508" t="s">
        <v>114</v>
      </c>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9"/>
    </row>
    <row r="14" spans="1:47" s="4" customFormat="1" ht="14.1" customHeight="1">
      <c r="A14" s="498"/>
      <c r="B14" s="499"/>
      <c r="C14" s="499"/>
      <c r="D14" s="500"/>
      <c r="E14" s="142"/>
      <c r="F14" s="143"/>
      <c r="G14" s="22"/>
      <c r="H14" s="71" t="s">
        <v>75</v>
      </c>
      <c r="I14" s="69"/>
      <c r="J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5"/>
    </row>
    <row r="15" spans="1:47" s="4" customFormat="1" ht="14.1" customHeight="1">
      <c r="A15" s="501"/>
      <c r="B15" s="502"/>
      <c r="C15" s="502"/>
      <c r="D15" s="503"/>
      <c r="E15" s="144"/>
      <c r="F15" s="145"/>
      <c r="G15" s="54"/>
      <c r="H15" s="72" t="s">
        <v>76</v>
      </c>
      <c r="I15" s="274"/>
      <c r="J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7"/>
    </row>
    <row r="16" spans="1:47" s="4" customFormat="1" ht="12" customHeight="1">
      <c r="A16" s="7"/>
      <c r="B16" s="7"/>
      <c r="C16" s="7"/>
      <c r="D16" s="7"/>
      <c r="E16" s="7"/>
      <c r="F16" s="7"/>
      <c r="G16" s="7"/>
      <c r="H16" s="7"/>
      <c r="I16" s="282"/>
      <c r="J16" s="202"/>
      <c r="K16" s="3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1:46" s="4" customFormat="1" ht="20.25" customHeight="1">
      <c r="A17" s="16" t="s">
        <v>115</v>
      </c>
      <c r="B17" s="6"/>
      <c r="C17" s="22"/>
      <c r="D17" s="22"/>
      <c r="E17" s="22"/>
      <c r="F17" s="22"/>
      <c r="G17" s="22"/>
      <c r="H17" s="22"/>
      <c r="I17" s="69"/>
      <c r="J17" s="203"/>
      <c r="K17" s="37"/>
      <c r="L17" s="36"/>
      <c r="M17" s="36"/>
      <c r="N17" s="36"/>
      <c r="O17" s="36"/>
      <c r="P17" s="36"/>
      <c r="Q17" s="36"/>
      <c r="R17" s="36"/>
      <c r="S17" s="36"/>
      <c r="T17" s="36"/>
      <c r="U17" s="36"/>
      <c r="V17" s="36"/>
      <c r="W17" s="66"/>
      <c r="X17" s="66"/>
      <c r="Y17" s="66"/>
      <c r="Z17" s="66"/>
      <c r="AA17" s="66"/>
      <c r="AB17" s="66"/>
      <c r="AC17" s="66"/>
      <c r="AD17" s="66"/>
      <c r="AE17" s="66"/>
      <c r="AG17" s="118"/>
      <c r="AH17" s="118"/>
      <c r="AI17" s="118"/>
      <c r="AJ17" s="118"/>
      <c r="AK17" s="118"/>
      <c r="AL17" s="118"/>
      <c r="AM17" s="118"/>
    </row>
    <row r="18" spans="1:46" s="4" customFormat="1" ht="20.25" customHeight="1">
      <c r="A18" s="73"/>
      <c r="B18" s="9"/>
      <c r="C18" s="54"/>
      <c r="D18" s="54"/>
      <c r="E18" s="54"/>
      <c r="F18" s="54"/>
      <c r="G18" s="54"/>
      <c r="H18" s="54"/>
      <c r="I18" s="274"/>
      <c r="J18" s="66"/>
      <c r="K18" s="66"/>
      <c r="L18" s="275"/>
      <c r="M18" s="473" t="s">
        <v>174</v>
      </c>
      <c r="N18" s="474"/>
      <c r="O18" s="474"/>
      <c r="P18" s="475"/>
      <c r="Q18" s="570" t="str">
        <f>IF(ISBLANK($L$7),"",VLOOKUP($L$7,計算用!$A$2:$E$36,2,FALSE))</f>
        <v/>
      </c>
      <c r="R18" s="570"/>
      <c r="S18" s="571" t="str">
        <f>IF(ISBLANK($L$7),"","千円"&amp;VLOOKUP($L$7,計算用!$A$2:$E$36,5,FALSE))</f>
        <v/>
      </c>
      <c r="T18" s="571"/>
      <c r="U18" s="571"/>
      <c r="V18" s="572"/>
      <c r="W18" s="490" t="s">
        <v>173</v>
      </c>
      <c r="X18" s="491"/>
      <c r="Y18" s="491"/>
      <c r="Z18" s="492"/>
      <c r="AA18" s="493" t="str">
        <f>IF($L$7="","",IF(VLOOKUP($L$7,単価表,5,)="/定員",VLOOKUP($L$7,単価表,2,)*$AG$7,VLOOKUP($L$7,単価表,2,)))</f>
        <v/>
      </c>
      <c r="AB18" s="494"/>
      <c r="AC18" s="494"/>
      <c r="AD18" s="491" t="s">
        <v>50</v>
      </c>
      <c r="AE18" s="492"/>
      <c r="AF18" s="490" t="s">
        <v>28</v>
      </c>
      <c r="AG18" s="491"/>
      <c r="AH18" s="492"/>
      <c r="AI18" s="601">
        <f>IF(ラジオボタン=1,ROUNDDOWN(('R3個票1'!H35-'R3個票1'!M35)/1000,0)+MIN(('R3個票1'!H45-M45)/1000,$AI$37),IF(ラジオボタン=2,ROUNDDOWN((H35+H45)/1000,0),""))</f>
        <v>0</v>
      </c>
      <c r="AJ18" s="602"/>
      <c r="AK18" s="602"/>
      <c r="AL18" s="491" t="s">
        <v>50</v>
      </c>
      <c r="AM18" s="492"/>
      <c r="AO18" s="147">
        <f>MIN(AA18,AI18)</f>
        <v>0</v>
      </c>
    </row>
    <row r="19" spans="1:46" s="4" customFormat="1" ht="20.25" customHeight="1">
      <c r="A19" s="487" t="s">
        <v>73</v>
      </c>
      <c r="B19" s="488"/>
      <c r="C19" s="488"/>
      <c r="D19" s="488"/>
      <c r="E19" s="488"/>
      <c r="F19" s="488"/>
      <c r="G19" s="489"/>
      <c r="H19" s="611"/>
      <c r="I19" s="612"/>
      <c r="J19" s="613"/>
      <c r="K19" s="605" t="s">
        <v>119</v>
      </c>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7"/>
    </row>
    <row r="20" spans="1:46" s="4" customFormat="1" ht="14.25" customHeight="1">
      <c r="A20" s="44"/>
      <c r="B20" s="65"/>
      <c r="C20" s="620" t="s">
        <v>164</v>
      </c>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1"/>
      <c r="AT20" s="5"/>
    </row>
    <row r="21" spans="1:46" s="4" customFormat="1" ht="14.25" customHeight="1">
      <c r="A21" s="45"/>
      <c r="B21" s="56"/>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22"/>
      <c r="AL21" s="622"/>
      <c r="AM21" s="623"/>
      <c r="AT21" s="5"/>
    </row>
    <row r="22" spans="1:46" s="4" customFormat="1" ht="14.25" customHeight="1">
      <c r="A22" s="45"/>
      <c r="B22" s="56"/>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3"/>
      <c r="AT22" s="5"/>
    </row>
    <row r="23" spans="1:46" s="4" customFormat="1" ht="14.25" customHeight="1">
      <c r="A23" s="45"/>
      <c r="B23" s="56"/>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3"/>
      <c r="AT23" s="5"/>
    </row>
    <row r="24" spans="1:46" s="4" customFormat="1" ht="14.25" customHeight="1">
      <c r="A24" s="45"/>
      <c r="B24" s="56"/>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3"/>
      <c r="AT24" s="5"/>
    </row>
    <row r="25" spans="1:46" s="4" customFormat="1" ht="14.25" customHeight="1">
      <c r="A25" s="46"/>
      <c r="B25" s="57"/>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5"/>
      <c r="AT25" s="5"/>
    </row>
    <row r="26" spans="1:46" s="4" customFormat="1" ht="24" customHeight="1">
      <c r="A26" s="313" t="s">
        <v>166</v>
      </c>
      <c r="B26" s="47"/>
      <c r="C26" s="47"/>
      <c r="D26" s="47"/>
      <c r="E26" s="47"/>
      <c r="F26" s="47"/>
      <c r="G26" s="47"/>
      <c r="H26" s="47"/>
      <c r="I26" s="47"/>
      <c r="J26" s="98"/>
      <c r="K26" s="98" t="s">
        <v>167</v>
      </c>
      <c r="L26" s="314"/>
      <c r="M26" s="314"/>
      <c r="N26" s="314"/>
      <c r="O26" s="314"/>
      <c r="P26" s="314"/>
      <c r="Q26" s="314"/>
      <c r="R26" s="314"/>
      <c r="S26" s="314"/>
      <c r="T26" s="98"/>
      <c r="U26" s="98"/>
      <c r="V26" s="314"/>
      <c r="W26" s="314"/>
      <c r="X26" s="314"/>
      <c r="Y26" s="314"/>
      <c r="Z26" s="314"/>
      <c r="AA26" s="314"/>
      <c r="AB26" s="314"/>
      <c r="AC26" s="314"/>
      <c r="AD26" s="314"/>
      <c r="AE26" s="314"/>
      <c r="AF26" s="47"/>
      <c r="AG26" s="47"/>
      <c r="AH26" s="47"/>
      <c r="AI26" s="47"/>
      <c r="AJ26" s="47"/>
      <c r="AK26" s="47"/>
      <c r="AL26" s="47"/>
      <c r="AM26" s="47"/>
      <c r="AT26" s="5"/>
    </row>
    <row r="27" spans="1:46" s="4" customFormat="1" ht="18" customHeight="1">
      <c r="A27" s="167" t="s">
        <v>98</v>
      </c>
      <c r="B27" s="168"/>
      <c r="C27" s="168"/>
      <c r="D27" s="168"/>
      <c r="E27" s="168"/>
      <c r="F27" s="168"/>
      <c r="G27" s="169"/>
      <c r="H27" s="168" t="s">
        <v>99</v>
      </c>
      <c r="I27" s="168"/>
      <c r="J27" s="168"/>
      <c r="K27" s="168"/>
      <c r="L27" s="168"/>
      <c r="M27" s="167" t="s">
        <v>177</v>
      </c>
      <c r="N27" s="168"/>
      <c r="O27" s="168"/>
      <c r="P27" s="168"/>
      <c r="Q27" s="279"/>
      <c r="R27" s="280" t="s">
        <v>100</v>
      </c>
      <c r="S27" s="168"/>
      <c r="T27" s="168"/>
      <c r="U27" s="168"/>
      <c r="V27" s="168"/>
      <c r="W27" s="168"/>
      <c r="X27" s="168"/>
      <c r="Y27" s="168"/>
      <c r="Z27" s="168"/>
      <c r="AA27" s="168"/>
      <c r="AB27" s="168"/>
      <c r="AC27" s="168"/>
      <c r="AD27" s="168"/>
      <c r="AE27" s="168"/>
      <c r="AF27" s="168"/>
      <c r="AG27" s="168"/>
      <c r="AH27" s="168"/>
      <c r="AI27" s="168"/>
      <c r="AJ27" s="168"/>
      <c r="AK27" s="168"/>
      <c r="AL27" s="168"/>
      <c r="AM27" s="169"/>
      <c r="AT27" s="5"/>
    </row>
    <row r="28" spans="1:46" s="4" customFormat="1" ht="18" customHeight="1">
      <c r="A28" s="119" t="s">
        <v>101</v>
      </c>
      <c r="B28" s="120"/>
      <c r="C28" s="120"/>
      <c r="D28" s="120"/>
      <c r="E28" s="121"/>
      <c r="F28" s="121"/>
      <c r="G28" s="122"/>
      <c r="H28" s="626"/>
      <c r="I28" s="626"/>
      <c r="J28" s="626"/>
      <c r="K28" s="626"/>
      <c r="L28" s="626"/>
      <c r="M28" s="640"/>
      <c r="N28" s="641"/>
      <c r="O28" s="641"/>
      <c r="P28" s="641"/>
      <c r="Q28" s="642"/>
      <c r="R28" s="520"/>
      <c r="S28" s="521"/>
      <c r="T28" s="521"/>
      <c r="U28" s="521"/>
      <c r="V28" s="521"/>
      <c r="W28" s="521"/>
      <c r="X28" s="521"/>
      <c r="Y28" s="521"/>
      <c r="Z28" s="521"/>
      <c r="AA28" s="521"/>
      <c r="AB28" s="521"/>
      <c r="AC28" s="521"/>
      <c r="AD28" s="521"/>
      <c r="AE28" s="521"/>
      <c r="AF28" s="521"/>
      <c r="AG28" s="521"/>
      <c r="AH28" s="521"/>
      <c r="AI28" s="521"/>
      <c r="AJ28" s="521"/>
      <c r="AK28" s="521"/>
      <c r="AL28" s="521"/>
      <c r="AM28" s="522"/>
      <c r="AT28" s="5"/>
    </row>
    <row r="29" spans="1:46" s="4" customFormat="1" ht="18" customHeight="1">
      <c r="A29" s="123" t="s">
        <v>102</v>
      </c>
      <c r="B29" s="124"/>
      <c r="C29" s="124"/>
      <c r="D29" s="124"/>
      <c r="E29" s="125"/>
      <c r="F29" s="125"/>
      <c r="G29" s="126"/>
      <c r="H29" s="516"/>
      <c r="I29" s="516"/>
      <c r="J29" s="516"/>
      <c r="K29" s="516"/>
      <c r="L29" s="516"/>
      <c r="M29" s="559">
        <f>IF(ラジオボタン=2,"－",INT(H29/11))</f>
        <v>0</v>
      </c>
      <c r="N29" s="560"/>
      <c r="O29" s="560"/>
      <c r="P29" s="560"/>
      <c r="Q29" s="561"/>
      <c r="R29" s="523"/>
      <c r="S29" s="524"/>
      <c r="T29" s="524"/>
      <c r="U29" s="524"/>
      <c r="V29" s="524"/>
      <c r="W29" s="524"/>
      <c r="X29" s="524"/>
      <c r="Y29" s="524"/>
      <c r="Z29" s="524"/>
      <c r="AA29" s="524"/>
      <c r="AB29" s="524"/>
      <c r="AC29" s="524"/>
      <c r="AD29" s="524"/>
      <c r="AE29" s="524"/>
      <c r="AF29" s="524"/>
      <c r="AG29" s="524"/>
      <c r="AH29" s="524"/>
      <c r="AI29" s="524"/>
      <c r="AJ29" s="524"/>
      <c r="AK29" s="524"/>
      <c r="AL29" s="524"/>
      <c r="AM29" s="525"/>
      <c r="AT29" s="5"/>
    </row>
    <row r="30" spans="1:46" s="4" customFormat="1" ht="18" customHeight="1">
      <c r="A30" s="123" t="s">
        <v>103</v>
      </c>
      <c r="B30" s="124"/>
      <c r="C30" s="124"/>
      <c r="D30" s="124"/>
      <c r="E30" s="125"/>
      <c r="F30" s="125"/>
      <c r="G30" s="126"/>
      <c r="H30" s="516"/>
      <c r="I30" s="516"/>
      <c r="J30" s="516"/>
      <c r="K30" s="516"/>
      <c r="L30" s="516"/>
      <c r="M30" s="559">
        <f>IF(ラジオボタン=2,"－",INT(H30/11))</f>
        <v>0</v>
      </c>
      <c r="N30" s="560"/>
      <c r="O30" s="560"/>
      <c r="P30" s="560"/>
      <c r="Q30" s="561"/>
      <c r="R30" s="523"/>
      <c r="S30" s="524"/>
      <c r="T30" s="524"/>
      <c r="U30" s="524"/>
      <c r="V30" s="524"/>
      <c r="W30" s="524"/>
      <c r="X30" s="524"/>
      <c r="Y30" s="524"/>
      <c r="Z30" s="524"/>
      <c r="AA30" s="524"/>
      <c r="AB30" s="524"/>
      <c r="AC30" s="524"/>
      <c r="AD30" s="524"/>
      <c r="AE30" s="524"/>
      <c r="AF30" s="524"/>
      <c r="AG30" s="524"/>
      <c r="AH30" s="524"/>
      <c r="AI30" s="524"/>
      <c r="AJ30" s="524"/>
      <c r="AK30" s="524"/>
      <c r="AL30" s="524"/>
      <c r="AM30" s="525"/>
      <c r="AT30" s="5"/>
    </row>
    <row r="31" spans="1:46" s="4" customFormat="1" ht="18" customHeight="1">
      <c r="A31" s="123" t="s">
        <v>104</v>
      </c>
      <c r="B31" s="124"/>
      <c r="C31" s="124"/>
      <c r="D31" s="124"/>
      <c r="E31" s="125"/>
      <c r="F31" s="125"/>
      <c r="G31" s="126"/>
      <c r="H31" s="516"/>
      <c r="I31" s="516"/>
      <c r="J31" s="516"/>
      <c r="K31" s="516"/>
      <c r="L31" s="516"/>
      <c r="M31" s="559">
        <f>IF(ラジオボタン=2,"－",INT(H31/11))</f>
        <v>0</v>
      </c>
      <c r="N31" s="560"/>
      <c r="O31" s="560"/>
      <c r="P31" s="560"/>
      <c r="Q31" s="561"/>
      <c r="R31" s="523"/>
      <c r="S31" s="524"/>
      <c r="T31" s="524"/>
      <c r="U31" s="524"/>
      <c r="V31" s="524"/>
      <c r="W31" s="524"/>
      <c r="X31" s="524"/>
      <c r="Y31" s="524"/>
      <c r="Z31" s="524"/>
      <c r="AA31" s="524"/>
      <c r="AB31" s="524"/>
      <c r="AC31" s="524"/>
      <c r="AD31" s="524"/>
      <c r="AE31" s="524"/>
      <c r="AF31" s="524"/>
      <c r="AG31" s="524"/>
      <c r="AH31" s="524"/>
      <c r="AI31" s="524"/>
      <c r="AJ31" s="524"/>
      <c r="AK31" s="524"/>
      <c r="AL31" s="524"/>
      <c r="AM31" s="525"/>
      <c r="AT31" s="5"/>
    </row>
    <row r="32" spans="1:46" s="4" customFormat="1" ht="18" customHeight="1">
      <c r="A32" s="123" t="s">
        <v>105</v>
      </c>
      <c r="B32" s="124"/>
      <c r="C32" s="124"/>
      <c r="D32" s="124"/>
      <c r="E32" s="125"/>
      <c r="F32" s="125"/>
      <c r="G32" s="126"/>
      <c r="H32" s="516"/>
      <c r="I32" s="516"/>
      <c r="J32" s="516"/>
      <c r="K32" s="516"/>
      <c r="L32" s="516"/>
      <c r="M32" s="559">
        <f>IF(ラジオボタン=2,"－",INT(H32/11))</f>
        <v>0</v>
      </c>
      <c r="N32" s="560"/>
      <c r="O32" s="560"/>
      <c r="P32" s="560"/>
      <c r="Q32" s="561"/>
      <c r="R32" s="523"/>
      <c r="S32" s="524"/>
      <c r="T32" s="524"/>
      <c r="U32" s="524"/>
      <c r="V32" s="524"/>
      <c r="W32" s="524"/>
      <c r="X32" s="524"/>
      <c r="Y32" s="524"/>
      <c r="Z32" s="524"/>
      <c r="AA32" s="524"/>
      <c r="AB32" s="524"/>
      <c r="AC32" s="524"/>
      <c r="AD32" s="524"/>
      <c r="AE32" s="524"/>
      <c r="AF32" s="524"/>
      <c r="AG32" s="524"/>
      <c r="AH32" s="524"/>
      <c r="AI32" s="524"/>
      <c r="AJ32" s="524"/>
      <c r="AK32" s="524"/>
      <c r="AL32" s="524"/>
      <c r="AM32" s="525"/>
      <c r="AT32" s="5"/>
    </row>
    <row r="33" spans="1:46" s="4" customFormat="1" ht="18" customHeight="1">
      <c r="A33" s="467" t="s">
        <v>172</v>
      </c>
      <c r="B33" s="468"/>
      <c r="C33" s="468"/>
      <c r="D33" s="468"/>
      <c r="E33" s="468"/>
      <c r="F33" s="468"/>
      <c r="G33" s="469"/>
      <c r="H33" s="516"/>
      <c r="I33" s="516"/>
      <c r="J33" s="516"/>
      <c r="K33" s="516"/>
      <c r="L33" s="516"/>
      <c r="M33" s="665"/>
      <c r="N33" s="666"/>
      <c r="O33" s="666"/>
      <c r="P33" s="666"/>
      <c r="Q33" s="667"/>
      <c r="R33" s="568" t="str">
        <f>IF(ISBLANK(H33),"","別紙対象者リスト参照")</f>
        <v/>
      </c>
      <c r="S33" s="568"/>
      <c r="T33" s="568"/>
      <c r="U33" s="568"/>
      <c r="V33" s="568"/>
      <c r="W33" s="568"/>
      <c r="X33" s="568"/>
      <c r="Y33" s="568"/>
      <c r="Z33" s="568"/>
      <c r="AA33" s="568"/>
      <c r="AB33" s="568"/>
      <c r="AC33" s="568"/>
      <c r="AD33" s="568"/>
      <c r="AE33" s="568"/>
      <c r="AF33" s="568"/>
      <c r="AG33" s="568"/>
      <c r="AH33" s="568"/>
      <c r="AI33" s="568"/>
      <c r="AJ33" s="568"/>
      <c r="AK33" s="568"/>
      <c r="AL33" s="568"/>
      <c r="AM33" s="569"/>
      <c r="AT33" s="5"/>
    </row>
    <row r="34" spans="1:46" s="4" customFormat="1" ht="18" customHeight="1">
      <c r="A34" s="517"/>
      <c r="B34" s="518"/>
      <c r="C34" s="518"/>
      <c r="D34" s="518"/>
      <c r="E34" s="518"/>
      <c r="F34" s="518"/>
      <c r="G34" s="519"/>
      <c r="H34" s="516"/>
      <c r="I34" s="516"/>
      <c r="J34" s="516"/>
      <c r="K34" s="516"/>
      <c r="L34" s="516"/>
      <c r="M34" s="565">
        <f>IF(ラジオボタン=2,"－",INT(H34/11))</f>
        <v>0</v>
      </c>
      <c r="N34" s="566"/>
      <c r="O34" s="566"/>
      <c r="P34" s="566"/>
      <c r="Q34" s="567"/>
      <c r="R34" s="556"/>
      <c r="S34" s="557"/>
      <c r="T34" s="557"/>
      <c r="U34" s="557"/>
      <c r="V34" s="557"/>
      <c r="W34" s="557"/>
      <c r="X34" s="557"/>
      <c r="Y34" s="557"/>
      <c r="Z34" s="557"/>
      <c r="AA34" s="557"/>
      <c r="AB34" s="557"/>
      <c r="AC34" s="557"/>
      <c r="AD34" s="557"/>
      <c r="AE34" s="557"/>
      <c r="AF34" s="557"/>
      <c r="AG34" s="557"/>
      <c r="AH34" s="557"/>
      <c r="AI34" s="557"/>
      <c r="AJ34" s="557"/>
      <c r="AK34" s="557"/>
      <c r="AL34" s="557"/>
      <c r="AM34" s="558"/>
      <c r="AT34" s="5"/>
    </row>
    <row r="35" spans="1:46" s="4" customFormat="1" ht="18" customHeight="1">
      <c r="A35" s="74"/>
      <c r="B35" s="10"/>
      <c r="C35" s="47"/>
      <c r="D35" s="130" t="s">
        <v>95</v>
      </c>
      <c r="E35" s="47"/>
      <c r="F35" s="47"/>
      <c r="G35" s="48"/>
      <c r="H35" s="535">
        <f>SUM(H28:L34)</f>
        <v>0</v>
      </c>
      <c r="I35" s="536"/>
      <c r="J35" s="536"/>
      <c r="K35" s="536"/>
      <c r="L35" s="537"/>
      <c r="M35" s="545">
        <f>IF(ラジオボタン=2,"－",SUM(M28:Q34))</f>
        <v>0</v>
      </c>
      <c r="N35" s="546"/>
      <c r="O35" s="546"/>
      <c r="P35" s="546"/>
      <c r="Q35" s="547"/>
      <c r="R35" s="61"/>
      <c r="S35" s="61"/>
      <c r="T35" s="61"/>
      <c r="U35" s="61"/>
      <c r="V35" s="61"/>
      <c r="W35" s="61"/>
      <c r="X35" s="61"/>
      <c r="Y35" s="61"/>
      <c r="Z35" s="61"/>
      <c r="AA35" s="61"/>
      <c r="AB35" s="61"/>
      <c r="AC35" s="61"/>
      <c r="AD35" s="61"/>
      <c r="AE35" s="61"/>
      <c r="AF35" s="61"/>
      <c r="AG35" s="61"/>
      <c r="AH35" s="61"/>
      <c r="AI35" s="61"/>
      <c r="AJ35" s="61"/>
      <c r="AK35" s="61"/>
      <c r="AL35" s="61"/>
      <c r="AM35" s="13"/>
      <c r="AT35" s="5"/>
    </row>
    <row r="36" spans="1:46" s="4" customFormat="1" ht="9" customHeight="1">
      <c r="A36" s="273"/>
      <c r="B36" s="6"/>
      <c r="C36" s="61"/>
      <c r="D36" s="61"/>
      <c r="E36" s="61"/>
      <c r="F36" s="61"/>
      <c r="G36" s="61"/>
      <c r="H36" s="270"/>
      <c r="I36" s="270"/>
      <c r="J36" s="270"/>
      <c r="K36" s="270"/>
      <c r="L36" s="270"/>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14"/>
      <c r="AT36" s="5"/>
    </row>
    <row r="37" spans="1:46" s="4" customFormat="1" ht="18" customHeight="1">
      <c r="A37" s="9" t="s">
        <v>168</v>
      </c>
      <c r="B37" s="6"/>
      <c r="C37" s="61"/>
      <c r="D37" s="61"/>
      <c r="E37" s="61"/>
      <c r="F37" s="61"/>
      <c r="G37" s="61"/>
      <c r="H37" s="270"/>
      <c r="I37" s="271"/>
      <c r="J37" s="271"/>
      <c r="K37" s="270"/>
      <c r="L37" s="270"/>
      <c r="M37" s="61"/>
      <c r="N37" s="61"/>
      <c r="O37" s="61"/>
      <c r="P37" s="61"/>
      <c r="Q37" s="61"/>
      <c r="R37" s="61"/>
      <c r="S37" s="61"/>
      <c r="T37" s="61"/>
      <c r="U37" s="61"/>
      <c r="V37" s="61"/>
      <c r="W37" s="548"/>
      <c r="X37" s="548"/>
      <c r="Y37" s="548"/>
      <c r="Z37" s="548"/>
      <c r="AA37" s="549"/>
      <c r="AB37" s="549"/>
      <c r="AC37" s="549"/>
      <c r="AD37" s="548"/>
      <c r="AE37" s="614"/>
      <c r="AF37" s="490" t="s">
        <v>170</v>
      </c>
      <c r="AG37" s="491"/>
      <c r="AH37" s="492"/>
      <c r="AI37" s="615" t="str">
        <f>IF(OR($L$7=計算用!A29,$L$7=計算用!A31,$L$7=計算用!A33,$L$7=計算用!A35),5000,
   IF(OR($L$7=計算用!A30,$L$7=計算用!A32,$L$7=計算用!A34,$L$7=計算用!A36),2000,
   IF(AND(OR($L$7=計算用!A10,$L$7=計算用!A11,$L$7=計算用!A23,$L$7=計算用!A24,$L$7=計算用!A25,$L$7=計算用!A26,$L$7=計算用!A27,$L$7=計算用!A28),('R3個票1'!AG7&gt;=30)),5000,
   IF(AND(OR($L$7=計算用!A10,$L$7=計算用!A11,$L$7=計算用!A23,$L$7=計算用!A24,,$L$7=計算用!A25,$L$7=計算用!A26,$L$7=計算用!A27,$L$7=計算用!A28),('R3個票1'!AG7&lt;30)),2000,""))))</f>
        <v/>
      </c>
      <c r="AJ37" s="616"/>
      <c r="AK37" s="616"/>
      <c r="AL37" s="491" t="s">
        <v>50</v>
      </c>
      <c r="AM37" s="492"/>
      <c r="AO37" s="147">
        <f>IF(ISBLANK($AI$37),0,MIN($AI$37,H39/1000))</f>
        <v>0</v>
      </c>
      <c r="AT37" s="5"/>
    </row>
    <row r="38" spans="1:46" s="4" customFormat="1" ht="18" customHeight="1">
      <c r="A38" s="167" t="s">
        <v>98</v>
      </c>
      <c r="B38" s="168"/>
      <c r="C38" s="168"/>
      <c r="D38" s="168"/>
      <c r="E38" s="168"/>
      <c r="F38" s="168"/>
      <c r="G38" s="169"/>
      <c r="H38" s="168" t="s">
        <v>99</v>
      </c>
      <c r="I38" s="168"/>
      <c r="J38" s="168"/>
      <c r="K38" s="168"/>
      <c r="L38" s="168"/>
      <c r="M38" s="368" t="s">
        <v>171</v>
      </c>
      <c r="N38" s="550"/>
      <c r="O38" s="550"/>
      <c r="P38" s="550"/>
      <c r="Q38" s="550"/>
      <c r="R38" s="550"/>
      <c r="S38" s="550"/>
      <c r="T38" s="550"/>
      <c r="U38" s="550"/>
      <c r="V38" s="550"/>
      <c r="W38" s="551"/>
      <c r="X38" s="551"/>
      <c r="Y38" s="551"/>
      <c r="Z38" s="551"/>
      <c r="AA38" s="551"/>
      <c r="AB38" s="551"/>
      <c r="AC38" s="551"/>
      <c r="AD38" s="551"/>
      <c r="AE38" s="551"/>
      <c r="AF38" s="550"/>
      <c r="AG38" s="550"/>
      <c r="AH38" s="550"/>
      <c r="AI38" s="550"/>
      <c r="AJ38" s="550"/>
      <c r="AK38" s="550"/>
      <c r="AL38" s="550"/>
      <c r="AM38" s="552"/>
      <c r="AT38" s="5"/>
    </row>
    <row r="39" spans="1:46" s="4" customFormat="1" ht="18" customHeight="1">
      <c r="A39" s="526" t="s">
        <v>169</v>
      </c>
      <c r="B39" s="526"/>
      <c r="C39" s="526"/>
      <c r="D39" s="526"/>
      <c r="E39" s="526"/>
      <c r="F39" s="526"/>
      <c r="G39" s="526"/>
      <c r="H39" s="542"/>
      <c r="I39" s="543"/>
      <c r="J39" s="543"/>
      <c r="K39" s="543"/>
      <c r="L39" s="544"/>
      <c r="M39" s="553" t="str">
        <f>IF(ISBLANK(H39),"","別紙対象者リスト参照")</f>
        <v/>
      </c>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5"/>
      <c r="AT39" s="5"/>
    </row>
    <row r="40" spans="1:46" s="4" customFormat="1" ht="9" customHeight="1">
      <c r="A40" s="273"/>
      <c r="B40" s="273"/>
      <c r="C40" s="13"/>
      <c r="D40" s="13"/>
      <c r="E40" s="13"/>
      <c r="F40" s="13"/>
      <c r="G40" s="13"/>
      <c r="H40" s="288"/>
      <c r="I40" s="288"/>
      <c r="J40" s="288"/>
      <c r="K40" s="288"/>
      <c r="L40" s="288"/>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T40" s="5"/>
    </row>
    <row r="41" spans="1:46" s="4" customFormat="1" ht="18" customHeight="1">
      <c r="A41" s="54" t="s">
        <v>111</v>
      </c>
      <c r="B41" s="9"/>
      <c r="C41" s="14"/>
      <c r="D41" s="14"/>
      <c r="E41" s="14"/>
      <c r="F41" s="14"/>
      <c r="G41" s="14"/>
      <c r="H41" s="14"/>
      <c r="I41" s="14"/>
      <c r="J41" s="100" t="s">
        <v>96</v>
      </c>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T41" s="5"/>
    </row>
    <row r="42" spans="1:46" s="4" customFormat="1" ht="18" customHeight="1">
      <c r="A42" s="167" t="s">
        <v>107</v>
      </c>
      <c r="B42" s="168"/>
      <c r="C42" s="168"/>
      <c r="D42" s="168"/>
      <c r="E42" s="168"/>
      <c r="F42" s="168"/>
      <c r="G42" s="169"/>
      <c r="H42" s="168" t="s">
        <v>99</v>
      </c>
      <c r="I42" s="168"/>
      <c r="J42" s="168"/>
      <c r="K42" s="168"/>
      <c r="L42" s="168"/>
      <c r="M42" s="167" t="s">
        <v>177</v>
      </c>
      <c r="N42" s="168"/>
      <c r="O42" s="168"/>
      <c r="P42" s="168"/>
      <c r="Q42" s="279"/>
      <c r="R42" s="170" t="s">
        <v>179</v>
      </c>
      <c r="S42" s="171"/>
      <c r="T42" s="172"/>
      <c r="U42" s="167"/>
      <c r="V42" s="168"/>
      <c r="W42" s="168"/>
      <c r="X42" s="168"/>
      <c r="Y42" s="168"/>
      <c r="Z42" s="168"/>
      <c r="AA42" s="168"/>
      <c r="AB42" s="168"/>
      <c r="AC42" s="168"/>
      <c r="AD42" s="169"/>
      <c r="AE42" s="168" t="s">
        <v>108</v>
      </c>
      <c r="AF42" s="168"/>
      <c r="AG42" s="168"/>
      <c r="AH42" s="168"/>
      <c r="AI42" s="168"/>
      <c r="AJ42" s="168"/>
      <c r="AK42" s="168"/>
      <c r="AL42" s="168"/>
      <c r="AM42" s="169"/>
      <c r="AT42" s="5"/>
    </row>
    <row r="43" spans="1:46" s="4" customFormat="1" ht="18" customHeight="1">
      <c r="A43" s="131" t="s">
        <v>109</v>
      </c>
      <c r="B43" s="132"/>
      <c r="C43" s="132"/>
      <c r="D43" s="132"/>
      <c r="E43" s="133"/>
      <c r="F43" s="133"/>
      <c r="G43" s="134"/>
      <c r="H43" s="661">
        <f>R43*AE43</f>
        <v>0</v>
      </c>
      <c r="I43" s="661"/>
      <c r="J43" s="661"/>
      <c r="K43" s="661"/>
      <c r="L43" s="661"/>
      <c r="M43" s="662">
        <f>IF(ラジオボタン=2,"－",INT(H43/11))</f>
        <v>0</v>
      </c>
      <c r="N43" s="663"/>
      <c r="O43" s="663"/>
      <c r="P43" s="663"/>
      <c r="Q43" s="664"/>
      <c r="R43" s="576"/>
      <c r="S43" s="577"/>
      <c r="T43" s="577"/>
      <c r="U43" s="577"/>
      <c r="V43" s="577"/>
      <c r="W43" s="577"/>
      <c r="X43" s="577"/>
      <c r="Y43" s="577"/>
      <c r="Z43" s="577"/>
      <c r="AA43" s="577"/>
      <c r="AB43" s="577"/>
      <c r="AC43" s="577"/>
      <c r="AD43" s="578"/>
      <c r="AE43" s="539"/>
      <c r="AF43" s="540"/>
      <c r="AG43" s="540"/>
      <c r="AH43" s="540"/>
      <c r="AI43" s="540"/>
      <c r="AJ43" s="540"/>
      <c r="AK43" s="540"/>
      <c r="AL43" s="540"/>
      <c r="AM43" s="541"/>
      <c r="AT43" s="5"/>
    </row>
    <row r="44" spans="1:46" s="4" customFormat="1" ht="18" customHeight="1">
      <c r="A44" s="527" t="s">
        <v>175</v>
      </c>
      <c r="B44" s="528"/>
      <c r="C44" s="528"/>
      <c r="D44" s="528"/>
      <c r="E44" s="528"/>
      <c r="F44" s="528"/>
      <c r="G44" s="529"/>
      <c r="H44" s="655">
        <f>R44*AE44</f>
        <v>0</v>
      </c>
      <c r="I44" s="656"/>
      <c r="J44" s="656"/>
      <c r="K44" s="656"/>
      <c r="L44" s="657"/>
      <c r="M44" s="658">
        <f>IF(ラジオボタン=2,"－",INT(H44/11))</f>
        <v>0</v>
      </c>
      <c r="N44" s="659"/>
      <c r="O44" s="659"/>
      <c r="P44" s="659"/>
      <c r="Q44" s="660"/>
      <c r="R44" s="579"/>
      <c r="S44" s="580"/>
      <c r="T44" s="580"/>
      <c r="U44" s="580"/>
      <c r="V44" s="580"/>
      <c r="W44" s="580"/>
      <c r="X44" s="580"/>
      <c r="Y44" s="580"/>
      <c r="Z44" s="580"/>
      <c r="AA44" s="580"/>
      <c r="AB44" s="580"/>
      <c r="AC44" s="580"/>
      <c r="AD44" s="581"/>
      <c r="AE44" s="470"/>
      <c r="AF44" s="471"/>
      <c r="AG44" s="471"/>
      <c r="AH44" s="471"/>
      <c r="AI44" s="471"/>
      <c r="AJ44" s="471"/>
      <c r="AK44" s="471"/>
      <c r="AL44" s="471"/>
      <c r="AM44" s="472"/>
      <c r="AT44" s="5"/>
    </row>
    <row r="45" spans="1:46" s="4" customFormat="1" ht="18" customHeight="1">
      <c r="A45" s="74"/>
      <c r="B45" s="10"/>
      <c r="C45" s="130"/>
      <c r="D45" s="130" t="s">
        <v>95</v>
      </c>
      <c r="E45" s="130"/>
      <c r="F45" s="130"/>
      <c r="G45" s="135"/>
      <c r="H45" s="535">
        <f>SUM(H43:L44)</f>
        <v>0</v>
      </c>
      <c r="I45" s="536"/>
      <c r="J45" s="536"/>
      <c r="K45" s="536"/>
      <c r="L45" s="537"/>
      <c r="M45" s="545">
        <f>IF(ラジオボタン=2,"－",SUM(M43:Q44))</f>
        <v>0</v>
      </c>
      <c r="N45" s="546"/>
      <c r="O45" s="546"/>
      <c r="P45" s="546"/>
      <c r="Q45" s="547"/>
      <c r="R45" s="13"/>
      <c r="S45" s="13"/>
      <c r="T45" s="13"/>
      <c r="U45" s="13"/>
      <c r="V45" s="13"/>
      <c r="W45" s="13"/>
      <c r="X45" s="13"/>
      <c r="Y45" s="13"/>
      <c r="Z45" s="13"/>
      <c r="AA45" s="13"/>
      <c r="AB45" s="13"/>
      <c r="AC45" s="13"/>
      <c r="AD45" s="13"/>
      <c r="AE45" s="13"/>
      <c r="AF45" s="13"/>
      <c r="AG45" s="13"/>
      <c r="AH45" s="13"/>
      <c r="AI45" s="13"/>
      <c r="AJ45" s="13"/>
      <c r="AK45" s="13"/>
      <c r="AL45" s="13"/>
      <c r="AM45" s="13"/>
      <c r="AT45" s="5"/>
    </row>
    <row r="46" spans="1:46" s="214" customFormat="1" ht="4.5" customHeight="1">
      <c r="A46" s="204"/>
      <c r="B46" s="202"/>
      <c r="C46" s="205"/>
      <c r="D46" s="202"/>
      <c r="E46" s="206"/>
      <c r="F46" s="202"/>
      <c r="G46" s="202"/>
      <c r="H46" s="202"/>
      <c r="I46" s="202"/>
      <c r="J46" s="207"/>
      <c r="K46" s="207"/>
      <c r="L46" s="207"/>
      <c r="M46" s="208"/>
      <c r="N46" s="208"/>
      <c r="O46" s="209"/>
      <c r="P46" s="210"/>
      <c r="Q46" s="211"/>
      <c r="R46" s="211"/>
      <c r="S46" s="208"/>
      <c r="T46" s="203"/>
      <c r="U46" s="208"/>
      <c r="V46" s="208"/>
      <c r="W46" s="208"/>
      <c r="X46" s="208"/>
      <c r="Y46" s="203"/>
      <c r="Z46" s="203"/>
      <c r="AA46" s="203"/>
      <c r="AB46" s="203"/>
      <c r="AC46" s="212"/>
      <c r="AD46" s="208"/>
      <c r="AE46" s="208"/>
      <c r="AF46" s="208"/>
      <c r="AG46" s="208"/>
      <c r="AH46" s="208"/>
      <c r="AI46" s="213"/>
      <c r="AJ46" s="213"/>
      <c r="AK46" s="213"/>
      <c r="AL46" s="213"/>
      <c r="AM46" s="208"/>
    </row>
    <row r="47" spans="1:46" s="214" customFormat="1" ht="18.75" customHeight="1">
      <c r="A47" s="215" t="s">
        <v>116</v>
      </c>
      <c r="B47" s="203"/>
      <c r="C47" s="212"/>
      <c r="D47" s="203"/>
      <c r="E47" s="216"/>
      <c r="F47" s="203"/>
      <c r="G47" s="203"/>
      <c r="H47" s="203"/>
      <c r="I47" s="203"/>
      <c r="J47" s="208"/>
      <c r="K47" s="208"/>
      <c r="L47" s="208"/>
      <c r="M47" s="208"/>
      <c r="N47" s="208"/>
      <c r="O47" s="209"/>
      <c r="P47" s="210"/>
      <c r="Q47" s="211"/>
      <c r="R47" s="211"/>
      <c r="S47" s="208"/>
      <c r="T47" s="203"/>
      <c r="U47" s="208"/>
      <c r="V47" s="208"/>
      <c r="W47" s="217"/>
      <c r="X47" s="217"/>
      <c r="Y47" s="217"/>
      <c r="Z47" s="217"/>
      <c r="AA47" s="218"/>
      <c r="AB47" s="218"/>
      <c r="AC47" s="218"/>
      <c r="AD47" s="217"/>
      <c r="AE47" s="217"/>
      <c r="AF47" s="219"/>
      <c r="AG47" s="219"/>
      <c r="AH47" s="219"/>
      <c r="AI47" s="219"/>
      <c r="AJ47" s="219"/>
      <c r="AK47" s="219"/>
      <c r="AL47" s="219"/>
      <c r="AM47" s="219"/>
      <c r="AO47" s="220"/>
    </row>
    <row r="48" spans="1:46" ht="18.75" customHeight="1">
      <c r="A48" s="54"/>
      <c r="B48" s="54"/>
      <c r="C48" s="54"/>
      <c r="D48" s="54"/>
      <c r="E48" s="54"/>
      <c r="F48" s="54"/>
      <c r="G48" s="54"/>
      <c r="H48" s="54"/>
      <c r="I48" s="54"/>
      <c r="J48" s="54"/>
      <c r="K48" s="54"/>
      <c r="L48" s="54"/>
      <c r="M48" s="473" t="s">
        <v>174</v>
      </c>
      <c r="N48" s="474"/>
      <c r="O48" s="474"/>
      <c r="P48" s="475"/>
      <c r="Q48" s="570" t="str">
        <f>IF(ISBLANK($L$7),"",VLOOKUP($L$7,計算用!$A$2:$E$36,3,FALSE))</f>
        <v/>
      </c>
      <c r="R48" s="570"/>
      <c r="S48" s="571" t="str">
        <f>IF(ISBLANK($L$7),"","千円"&amp;VLOOKUP($L$7,計算用!$A$2:$E$36,5,FALSE))</f>
        <v/>
      </c>
      <c r="T48" s="571"/>
      <c r="U48" s="571"/>
      <c r="V48" s="572"/>
      <c r="W48" s="490" t="s">
        <v>173</v>
      </c>
      <c r="X48" s="491"/>
      <c r="Y48" s="491"/>
      <c r="Z48" s="492"/>
      <c r="AA48" s="493" t="str">
        <f>IF($L$7="","",IF(VLOOKUP($L$7,単価表,5,)="/定員",VLOOKUP($L$7,単価表,3,)*$AG$7,VLOOKUP($L$7,単価表,3,)))</f>
        <v/>
      </c>
      <c r="AB48" s="494"/>
      <c r="AC48" s="494"/>
      <c r="AD48" s="474" t="s">
        <v>50</v>
      </c>
      <c r="AE48" s="475"/>
      <c r="AF48" s="473" t="s">
        <v>28</v>
      </c>
      <c r="AG48" s="474"/>
      <c r="AH48" s="475"/>
      <c r="AI48" s="603">
        <f>IF(ラジオボタン=1,ROUNDDOWN(('R3個票1'!H56-'R3個票1'!M56)/1000,0),IF(ラジオボタン=2,ROUNDDOWN(H56/1000,0),""))</f>
        <v>0</v>
      </c>
      <c r="AJ48" s="604"/>
      <c r="AK48" s="604"/>
      <c r="AL48" s="474" t="s">
        <v>50</v>
      </c>
      <c r="AM48" s="475"/>
      <c r="AO48" s="147">
        <f>MIN(AA48,AI48)</f>
        <v>0</v>
      </c>
    </row>
    <row r="49" spans="1:46" s="4" customFormat="1" ht="18" customHeight="1">
      <c r="A49" s="49" t="s">
        <v>110</v>
      </c>
      <c r="B49" s="116"/>
      <c r="C49" s="22"/>
      <c r="D49" s="22"/>
      <c r="E49" s="22"/>
      <c r="F49" s="22"/>
      <c r="G49" s="22"/>
      <c r="H49" s="22"/>
      <c r="I49" s="69"/>
      <c r="J49" s="100" t="s">
        <v>96</v>
      </c>
      <c r="K49" s="117"/>
      <c r="L49" s="117"/>
      <c r="M49" s="117"/>
      <c r="N49" s="117"/>
      <c r="O49" s="117"/>
      <c r="P49" s="117"/>
      <c r="Q49" s="117"/>
      <c r="R49" s="117"/>
      <c r="S49" s="117"/>
      <c r="T49" s="100" t="s">
        <v>97</v>
      </c>
      <c r="U49" s="117"/>
      <c r="V49" s="117"/>
      <c r="W49" s="99"/>
      <c r="X49" s="99"/>
      <c r="Y49" s="99"/>
      <c r="Z49" s="99"/>
      <c r="AA49" s="99"/>
      <c r="AB49" s="99"/>
      <c r="AC49" s="99"/>
      <c r="AD49" s="99"/>
      <c r="AE49" s="99"/>
      <c r="AF49" s="13"/>
      <c r="AG49" s="13"/>
      <c r="AH49" s="13"/>
      <c r="AI49" s="283"/>
      <c r="AJ49" s="110"/>
      <c r="AK49" s="110"/>
      <c r="AL49" s="110"/>
      <c r="AM49" s="111"/>
      <c r="AT49" s="5"/>
    </row>
    <row r="50" spans="1:46" s="4" customFormat="1" ht="18" customHeight="1">
      <c r="A50" s="167" t="s">
        <v>98</v>
      </c>
      <c r="B50" s="168"/>
      <c r="C50" s="168"/>
      <c r="D50" s="168"/>
      <c r="E50" s="168"/>
      <c r="F50" s="168"/>
      <c r="G50" s="169"/>
      <c r="H50" s="168" t="s">
        <v>99</v>
      </c>
      <c r="I50" s="168"/>
      <c r="J50" s="168"/>
      <c r="K50" s="168"/>
      <c r="L50" s="168"/>
      <c r="M50" s="167" t="s">
        <v>177</v>
      </c>
      <c r="N50" s="168"/>
      <c r="O50" s="168"/>
      <c r="P50" s="168"/>
      <c r="Q50" s="279"/>
      <c r="R50" s="280" t="s">
        <v>100</v>
      </c>
      <c r="S50" s="168"/>
      <c r="T50" s="168"/>
      <c r="U50" s="168"/>
      <c r="V50" s="168"/>
      <c r="W50" s="168"/>
      <c r="X50" s="168"/>
      <c r="Y50" s="168"/>
      <c r="Z50" s="168"/>
      <c r="AA50" s="168"/>
      <c r="AB50" s="168"/>
      <c r="AC50" s="168"/>
      <c r="AD50" s="168"/>
      <c r="AE50" s="168"/>
      <c r="AF50" s="168"/>
      <c r="AG50" s="168"/>
      <c r="AH50" s="168"/>
      <c r="AI50" s="168"/>
      <c r="AJ50" s="168"/>
      <c r="AK50" s="168"/>
      <c r="AL50" s="168"/>
      <c r="AM50" s="169"/>
      <c r="AT50" s="5"/>
    </row>
    <row r="51" spans="1:46" s="4" customFormat="1" ht="18" customHeight="1">
      <c r="A51" s="119" t="s">
        <v>101</v>
      </c>
      <c r="B51" s="120"/>
      <c r="C51" s="120"/>
      <c r="D51" s="120"/>
      <c r="E51" s="121"/>
      <c r="F51" s="121"/>
      <c r="G51" s="122"/>
      <c r="H51" s="530"/>
      <c r="I51" s="530"/>
      <c r="J51" s="530"/>
      <c r="K51" s="530"/>
      <c r="L51" s="530"/>
      <c r="M51" s="640"/>
      <c r="N51" s="641"/>
      <c r="O51" s="641"/>
      <c r="P51" s="641"/>
      <c r="Q51" s="642"/>
      <c r="R51" s="520"/>
      <c r="S51" s="521"/>
      <c r="T51" s="521"/>
      <c r="U51" s="521"/>
      <c r="V51" s="521"/>
      <c r="W51" s="521"/>
      <c r="X51" s="521"/>
      <c r="Y51" s="521"/>
      <c r="Z51" s="521"/>
      <c r="AA51" s="521"/>
      <c r="AB51" s="521"/>
      <c r="AC51" s="521"/>
      <c r="AD51" s="521"/>
      <c r="AE51" s="521"/>
      <c r="AF51" s="521"/>
      <c r="AG51" s="521"/>
      <c r="AH51" s="521"/>
      <c r="AI51" s="521"/>
      <c r="AJ51" s="521"/>
      <c r="AK51" s="521"/>
      <c r="AL51" s="521"/>
      <c r="AM51" s="522"/>
      <c r="AT51" s="5"/>
    </row>
    <row r="52" spans="1:46" s="4" customFormat="1" ht="18" customHeight="1">
      <c r="A52" s="123" t="s">
        <v>102</v>
      </c>
      <c r="B52" s="124"/>
      <c r="C52" s="124"/>
      <c r="D52" s="124"/>
      <c r="E52" s="125"/>
      <c r="F52" s="125"/>
      <c r="G52" s="126"/>
      <c r="H52" s="531"/>
      <c r="I52" s="531"/>
      <c r="J52" s="531"/>
      <c r="K52" s="531"/>
      <c r="L52" s="531"/>
      <c r="M52" s="559">
        <f>IF(ラジオボタン=2,"－",INT(H52/11))</f>
        <v>0</v>
      </c>
      <c r="N52" s="560"/>
      <c r="O52" s="560"/>
      <c r="P52" s="560"/>
      <c r="Q52" s="561"/>
      <c r="R52" s="523"/>
      <c r="S52" s="524"/>
      <c r="T52" s="524"/>
      <c r="U52" s="524"/>
      <c r="V52" s="524"/>
      <c r="W52" s="524"/>
      <c r="X52" s="524"/>
      <c r="Y52" s="524"/>
      <c r="Z52" s="524"/>
      <c r="AA52" s="524"/>
      <c r="AB52" s="524"/>
      <c r="AC52" s="524"/>
      <c r="AD52" s="524"/>
      <c r="AE52" s="524"/>
      <c r="AF52" s="524"/>
      <c r="AG52" s="524"/>
      <c r="AH52" s="524"/>
      <c r="AI52" s="524"/>
      <c r="AJ52" s="524"/>
      <c r="AK52" s="524"/>
      <c r="AL52" s="524"/>
      <c r="AM52" s="525"/>
      <c r="AT52" s="5"/>
    </row>
    <row r="53" spans="1:46" s="4" customFormat="1" ht="18" customHeight="1">
      <c r="A53" s="123" t="s">
        <v>104</v>
      </c>
      <c r="B53" s="124"/>
      <c r="C53" s="124"/>
      <c r="D53" s="124"/>
      <c r="E53" s="125"/>
      <c r="F53" s="125"/>
      <c r="G53" s="126"/>
      <c r="H53" s="531"/>
      <c r="I53" s="531"/>
      <c r="J53" s="531"/>
      <c r="K53" s="531"/>
      <c r="L53" s="531"/>
      <c r="M53" s="559">
        <f>IF(ラジオボタン=2,"－",INT(H53/11))</f>
        <v>0</v>
      </c>
      <c r="N53" s="560"/>
      <c r="O53" s="560"/>
      <c r="P53" s="560"/>
      <c r="Q53" s="561"/>
      <c r="R53" s="523"/>
      <c r="S53" s="524"/>
      <c r="T53" s="524"/>
      <c r="U53" s="524"/>
      <c r="V53" s="524"/>
      <c r="W53" s="524"/>
      <c r="X53" s="524"/>
      <c r="Y53" s="524"/>
      <c r="Z53" s="524"/>
      <c r="AA53" s="524"/>
      <c r="AB53" s="524"/>
      <c r="AC53" s="524"/>
      <c r="AD53" s="524"/>
      <c r="AE53" s="524"/>
      <c r="AF53" s="524"/>
      <c r="AG53" s="524"/>
      <c r="AH53" s="524"/>
      <c r="AI53" s="524"/>
      <c r="AJ53" s="524"/>
      <c r="AK53" s="524"/>
      <c r="AL53" s="524"/>
      <c r="AM53" s="525"/>
      <c r="AT53" s="5"/>
    </row>
    <row r="54" spans="1:46" s="4" customFormat="1" ht="18" customHeight="1">
      <c r="A54" s="123" t="s">
        <v>106</v>
      </c>
      <c r="B54" s="127"/>
      <c r="C54" s="127"/>
      <c r="D54" s="127"/>
      <c r="E54" s="127"/>
      <c r="F54" s="127"/>
      <c r="G54" s="128"/>
      <c r="H54" s="531"/>
      <c r="I54" s="531"/>
      <c r="J54" s="531"/>
      <c r="K54" s="531"/>
      <c r="L54" s="531"/>
      <c r="M54" s="559">
        <f>IF(ラジオボタン=2,"－",INT(H54/11))</f>
        <v>0</v>
      </c>
      <c r="N54" s="560"/>
      <c r="O54" s="560"/>
      <c r="P54" s="560"/>
      <c r="Q54" s="561"/>
      <c r="R54" s="523"/>
      <c r="S54" s="524"/>
      <c r="T54" s="524"/>
      <c r="U54" s="524"/>
      <c r="V54" s="524"/>
      <c r="W54" s="524"/>
      <c r="X54" s="524"/>
      <c r="Y54" s="524"/>
      <c r="Z54" s="524"/>
      <c r="AA54" s="524"/>
      <c r="AB54" s="524"/>
      <c r="AC54" s="524"/>
      <c r="AD54" s="524"/>
      <c r="AE54" s="524"/>
      <c r="AF54" s="524"/>
      <c r="AG54" s="524"/>
      <c r="AH54" s="524"/>
      <c r="AI54" s="524"/>
      <c r="AJ54" s="524"/>
      <c r="AK54" s="524"/>
      <c r="AL54" s="524"/>
      <c r="AM54" s="525"/>
      <c r="AT54" s="5"/>
    </row>
    <row r="55" spans="1:46" s="4" customFormat="1" ht="18" customHeight="1">
      <c r="A55" s="370"/>
      <c r="B55" s="371"/>
      <c r="C55" s="371"/>
      <c r="D55" s="371"/>
      <c r="E55" s="371"/>
      <c r="F55" s="371"/>
      <c r="G55" s="372"/>
      <c r="H55" s="639"/>
      <c r="I55" s="639"/>
      <c r="J55" s="639"/>
      <c r="K55" s="639"/>
      <c r="L55" s="639"/>
      <c r="M55" s="565">
        <f>IF(ラジオボタン=2,"－",INT(H55/11))</f>
        <v>0</v>
      </c>
      <c r="N55" s="566"/>
      <c r="O55" s="566"/>
      <c r="P55" s="566"/>
      <c r="Q55" s="567"/>
      <c r="R55" s="556"/>
      <c r="S55" s="557"/>
      <c r="T55" s="557"/>
      <c r="U55" s="557"/>
      <c r="V55" s="557"/>
      <c r="W55" s="557"/>
      <c r="X55" s="557"/>
      <c r="Y55" s="557"/>
      <c r="Z55" s="557"/>
      <c r="AA55" s="557"/>
      <c r="AB55" s="557"/>
      <c r="AC55" s="557"/>
      <c r="AD55" s="557"/>
      <c r="AE55" s="557"/>
      <c r="AF55" s="557"/>
      <c r="AG55" s="557"/>
      <c r="AH55" s="557"/>
      <c r="AI55" s="557"/>
      <c r="AJ55" s="557"/>
      <c r="AK55" s="557"/>
      <c r="AL55" s="557"/>
      <c r="AM55" s="558"/>
      <c r="AT55" s="5"/>
    </row>
    <row r="56" spans="1:46" s="4" customFormat="1" ht="18" customHeight="1">
      <c r="A56" s="74"/>
      <c r="B56" s="10"/>
      <c r="C56" s="130"/>
      <c r="D56" s="130" t="s">
        <v>95</v>
      </c>
      <c r="E56" s="130"/>
      <c r="F56" s="130"/>
      <c r="G56" s="135"/>
      <c r="H56" s="535">
        <f>SUM(H51:L55)</f>
        <v>0</v>
      </c>
      <c r="I56" s="536"/>
      <c r="J56" s="536"/>
      <c r="K56" s="536"/>
      <c r="L56" s="537"/>
      <c r="M56" s="545">
        <f>IF(ラジオボタン=2,"－",SUM(M52:Q55))</f>
        <v>0</v>
      </c>
      <c r="N56" s="546"/>
      <c r="O56" s="546"/>
      <c r="P56" s="546"/>
      <c r="Q56" s="54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T56" s="5"/>
    </row>
    <row r="57" spans="1:46" s="214" customFormat="1" ht="15" customHeight="1">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46" s="231" customFormat="1" ht="15" customHeight="1">
      <c r="A58" s="222" t="s">
        <v>117</v>
      </c>
      <c r="B58" s="223"/>
      <c r="C58" s="224"/>
      <c r="D58" s="223"/>
      <c r="E58" s="225"/>
      <c r="F58" s="223"/>
      <c r="G58" s="223"/>
      <c r="H58" s="223"/>
      <c r="I58" s="223"/>
      <c r="J58" s="226"/>
      <c r="K58" s="226"/>
      <c r="L58" s="226"/>
      <c r="M58" s="226"/>
      <c r="N58" s="226"/>
      <c r="O58" s="227"/>
      <c r="P58" s="224"/>
      <c r="Q58" s="228"/>
      <c r="R58" s="228"/>
      <c r="S58" s="226"/>
      <c r="T58" s="223"/>
      <c r="U58" s="226"/>
      <c r="V58" s="226"/>
      <c r="W58" s="229"/>
      <c r="X58" s="229"/>
      <c r="Y58" s="229"/>
      <c r="Z58" s="229"/>
      <c r="AA58" s="229"/>
      <c r="AB58" s="229"/>
      <c r="AC58" s="229"/>
      <c r="AD58" s="229"/>
      <c r="AE58" s="229"/>
      <c r="AF58" s="230"/>
      <c r="AG58" s="230"/>
      <c r="AH58" s="230"/>
      <c r="AI58" s="230"/>
      <c r="AJ58" s="230"/>
      <c r="AK58" s="230"/>
      <c r="AL58" s="230"/>
      <c r="AM58" s="230"/>
      <c r="AO58" s="232"/>
    </row>
    <row r="59" spans="1:46" s="235" customFormat="1" ht="15" customHeight="1">
      <c r="A59" s="233"/>
      <c r="B59" s="233" t="s">
        <v>74</v>
      </c>
      <c r="C59" s="212"/>
      <c r="D59" s="203"/>
      <c r="E59" s="216"/>
      <c r="F59" s="203"/>
      <c r="G59" s="203"/>
      <c r="H59" s="203"/>
      <c r="I59" s="203"/>
      <c r="J59" s="208"/>
      <c r="K59" s="208"/>
      <c r="L59" s="208"/>
      <c r="M59" s="208"/>
      <c r="N59" s="208"/>
      <c r="O59" s="209"/>
      <c r="P59" s="212"/>
      <c r="Q59" s="234"/>
      <c r="R59" s="234"/>
      <c r="S59" s="208"/>
      <c r="T59" s="203"/>
      <c r="U59" s="208"/>
      <c r="V59" s="208"/>
      <c r="W59" s="218"/>
      <c r="X59" s="218"/>
      <c r="Y59" s="218"/>
      <c r="Z59" s="218"/>
      <c r="AA59" s="218"/>
      <c r="AB59" s="218"/>
      <c r="AC59" s="218"/>
      <c r="AD59" s="218"/>
      <c r="AE59" s="218"/>
      <c r="AF59" s="219"/>
      <c r="AG59" s="219"/>
      <c r="AH59" s="219"/>
      <c r="AI59" s="219"/>
      <c r="AJ59" s="219"/>
      <c r="AK59" s="219"/>
      <c r="AL59" s="219"/>
      <c r="AM59" s="219"/>
      <c r="AO59" s="236"/>
    </row>
    <row r="60" spans="1:46" ht="18.75" customHeight="1">
      <c r="A60" s="54"/>
      <c r="B60" s="54"/>
      <c r="C60" s="54"/>
      <c r="D60" s="54"/>
      <c r="E60" s="54"/>
      <c r="F60" s="54"/>
      <c r="G60" s="54"/>
      <c r="H60" s="54"/>
      <c r="I60" s="54"/>
      <c r="J60" s="54"/>
      <c r="K60" s="54"/>
      <c r="L60" s="54"/>
      <c r="M60" s="473" t="s">
        <v>174</v>
      </c>
      <c r="N60" s="474"/>
      <c r="O60" s="474"/>
      <c r="P60" s="475"/>
      <c r="Q60" s="570" t="str">
        <f>IF(ISBLANK($L$7),"",VLOOKUP($L$7,計算用!$A$2:$E$36,4,FALSE))</f>
        <v/>
      </c>
      <c r="R60" s="570"/>
      <c r="S60" s="571" t="str">
        <f>IF(ISBLANK($L$7),"","千円"&amp;VLOOKUP($L$7,計算用!$A$2:$E$36,5,FALSE))</f>
        <v/>
      </c>
      <c r="T60" s="571"/>
      <c r="U60" s="571"/>
      <c r="V60" s="572"/>
      <c r="W60" s="490" t="s">
        <v>173</v>
      </c>
      <c r="X60" s="491"/>
      <c r="Y60" s="491"/>
      <c r="Z60" s="492"/>
      <c r="AA60" s="493" t="str">
        <f>IF($L$7="","",IF(VLOOKUP($L$7,単価表,5,)="/定員",VLOOKUP($L$7,単価表,4,)*$AG$7,VLOOKUP($L$7,単価表,4,)))</f>
        <v/>
      </c>
      <c r="AB60" s="494"/>
      <c r="AC60" s="494"/>
      <c r="AD60" s="474" t="s">
        <v>50</v>
      </c>
      <c r="AE60" s="475"/>
      <c r="AF60" s="473" t="s">
        <v>28</v>
      </c>
      <c r="AG60" s="474"/>
      <c r="AH60" s="475"/>
      <c r="AI60" s="636">
        <f>IF(ラジオボタン=1,ROUNDDOWN(($H$67-$M$67)/1000,0),IF(ラジオボタン=2,ROUNDDOWN(H67/1000,0),""))</f>
        <v>0</v>
      </c>
      <c r="AJ60" s="637"/>
      <c r="AK60" s="637"/>
      <c r="AL60" s="474" t="s">
        <v>50</v>
      </c>
      <c r="AM60" s="475"/>
      <c r="AO60" s="147">
        <f>MIN(AA60,AI60)</f>
        <v>0</v>
      </c>
    </row>
    <row r="61" spans="1:46" s="4" customFormat="1" ht="18" customHeight="1">
      <c r="A61" s="60" t="s">
        <v>110</v>
      </c>
      <c r="B61" s="109"/>
      <c r="C61" s="7"/>
      <c r="D61" s="7"/>
      <c r="E61" s="7"/>
      <c r="F61" s="7"/>
      <c r="G61" s="7"/>
      <c r="H61" s="7"/>
      <c r="I61" s="282"/>
      <c r="J61" s="98" t="s">
        <v>118</v>
      </c>
      <c r="K61" s="39"/>
      <c r="L61" s="43"/>
      <c r="M61" s="43"/>
      <c r="N61" s="112"/>
      <c r="O61" s="112"/>
      <c r="P61" s="112"/>
      <c r="Q61" s="113"/>
      <c r="R61" s="113"/>
      <c r="S61" s="113"/>
      <c r="T61" s="112"/>
      <c r="U61" s="112"/>
      <c r="V61" s="112"/>
      <c r="W61" s="283"/>
      <c r="X61" s="283"/>
      <c r="Y61" s="283"/>
      <c r="Z61" s="114"/>
      <c r="AA61" s="114"/>
      <c r="AB61" s="114"/>
      <c r="AC61" s="62"/>
      <c r="AD61" s="62"/>
      <c r="AE61" s="62"/>
      <c r="AF61" s="62"/>
      <c r="AG61" s="112"/>
      <c r="AH61" s="283"/>
      <c r="AI61" s="283"/>
      <c r="AJ61" s="110"/>
      <c r="AK61" s="110"/>
      <c r="AL61" s="110"/>
      <c r="AM61" s="111"/>
      <c r="AT61" s="5"/>
    </row>
    <row r="62" spans="1:46" s="4" customFormat="1" ht="18" customHeight="1">
      <c r="A62" s="170" t="s">
        <v>98</v>
      </c>
      <c r="B62" s="171"/>
      <c r="C62" s="171"/>
      <c r="D62" s="171"/>
      <c r="E62" s="171"/>
      <c r="F62" s="171"/>
      <c r="G62" s="172"/>
      <c r="H62" s="171" t="s">
        <v>99</v>
      </c>
      <c r="I62" s="171"/>
      <c r="J62" s="171"/>
      <c r="K62" s="171"/>
      <c r="L62" s="171"/>
      <c r="M62" s="167" t="s">
        <v>177</v>
      </c>
      <c r="N62" s="168"/>
      <c r="O62" s="168"/>
      <c r="P62" s="168"/>
      <c r="Q62" s="279"/>
      <c r="R62" s="280" t="s">
        <v>100</v>
      </c>
      <c r="S62" s="168"/>
      <c r="T62" s="168"/>
      <c r="U62" s="168"/>
      <c r="V62" s="168"/>
      <c r="W62" s="168"/>
      <c r="X62" s="168"/>
      <c r="Y62" s="168"/>
      <c r="Z62" s="168"/>
      <c r="AA62" s="168"/>
      <c r="AB62" s="168"/>
      <c r="AC62" s="168"/>
      <c r="AD62" s="168"/>
      <c r="AE62" s="168"/>
      <c r="AF62" s="168"/>
      <c r="AG62" s="168"/>
      <c r="AH62" s="168"/>
      <c r="AI62" s="168"/>
      <c r="AJ62" s="168"/>
      <c r="AK62" s="168"/>
      <c r="AL62" s="168"/>
      <c r="AM62" s="169"/>
      <c r="AT62" s="5"/>
    </row>
    <row r="63" spans="1:46" s="4" customFormat="1" ht="18" customHeight="1">
      <c r="A63" s="101" t="s">
        <v>101</v>
      </c>
      <c r="B63" s="102"/>
      <c r="C63" s="102"/>
      <c r="D63" s="102"/>
      <c r="E63" s="103"/>
      <c r="F63" s="103"/>
      <c r="G63" s="104"/>
      <c r="H63" s="638"/>
      <c r="I63" s="638"/>
      <c r="J63" s="638"/>
      <c r="K63" s="638"/>
      <c r="L63" s="638"/>
      <c r="M63" s="640"/>
      <c r="N63" s="641"/>
      <c r="O63" s="641"/>
      <c r="P63" s="641"/>
      <c r="Q63" s="642"/>
      <c r="R63" s="520"/>
      <c r="S63" s="521"/>
      <c r="T63" s="521"/>
      <c r="U63" s="521"/>
      <c r="V63" s="521"/>
      <c r="W63" s="521"/>
      <c r="X63" s="521"/>
      <c r="Y63" s="521"/>
      <c r="Z63" s="521"/>
      <c r="AA63" s="521"/>
      <c r="AB63" s="521"/>
      <c r="AC63" s="521"/>
      <c r="AD63" s="521"/>
      <c r="AE63" s="521"/>
      <c r="AF63" s="521"/>
      <c r="AG63" s="521"/>
      <c r="AH63" s="521"/>
      <c r="AI63" s="521"/>
      <c r="AJ63" s="521"/>
      <c r="AK63" s="521"/>
      <c r="AL63" s="521"/>
      <c r="AM63" s="522"/>
      <c r="AT63" s="5"/>
    </row>
    <row r="64" spans="1:46" s="4" customFormat="1" ht="18" customHeight="1">
      <c r="A64" s="105" t="s">
        <v>102</v>
      </c>
      <c r="B64" s="106"/>
      <c r="C64" s="106"/>
      <c r="D64" s="106"/>
      <c r="E64" s="107"/>
      <c r="F64" s="107"/>
      <c r="G64" s="108"/>
      <c r="H64" s="438"/>
      <c r="I64" s="438"/>
      <c r="J64" s="438"/>
      <c r="K64" s="438"/>
      <c r="L64" s="438"/>
      <c r="M64" s="559">
        <f>IF(ラジオボタン=2,"－",INT(H64/11))</f>
        <v>0</v>
      </c>
      <c r="N64" s="560"/>
      <c r="O64" s="560"/>
      <c r="P64" s="560"/>
      <c r="Q64" s="561"/>
      <c r="R64" s="523"/>
      <c r="S64" s="524"/>
      <c r="T64" s="524"/>
      <c r="U64" s="524"/>
      <c r="V64" s="524"/>
      <c r="W64" s="524"/>
      <c r="X64" s="524"/>
      <c r="Y64" s="524"/>
      <c r="Z64" s="524"/>
      <c r="AA64" s="524"/>
      <c r="AB64" s="524"/>
      <c r="AC64" s="524"/>
      <c r="AD64" s="524"/>
      <c r="AE64" s="524"/>
      <c r="AF64" s="524"/>
      <c r="AG64" s="524"/>
      <c r="AH64" s="524"/>
      <c r="AI64" s="524"/>
      <c r="AJ64" s="524"/>
      <c r="AK64" s="524"/>
      <c r="AL64" s="524"/>
      <c r="AM64" s="525"/>
    </row>
    <row r="65" spans="1:47" s="4" customFormat="1" ht="18" customHeight="1">
      <c r="A65" s="105" t="s">
        <v>104</v>
      </c>
      <c r="B65" s="106"/>
      <c r="C65" s="106"/>
      <c r="D65" s="106"/>
      <c r="E65" s="107"/>
      <c r="F65" s="107"/>
      <c r="G65" s="108"/>
      <c r="H65" s="438"/>
      <c r="I65" s="438"/>
      <c r="J65" s="438"/>
      <c r="K65" s="438"/>
      <c r="L65" s="438"/>
      <c r="M65" s="559">
        <f>IF(ラジオボタン=2,"－",INT(H65/11))</f>
        <v>0</v>
      </c>
      <c r="N65" s="560"/>
      <c r="O65" s="560"/>
      <c r="P65" s="560"/>
      <c r="Q65" s="561"/>
      <c r="R65" s="523"/>
      <c r="S65" s="524"/>
      <c r="T65" s="524"/>
      <c r="U65" s="524"/>
      <c r="V65" s="524"/>
      <c r="W65" s="524"/>
      <c r="X65" s="524"/>
      <c r="Y65" s="524"/>
      <c r="Z65" s="524"/>
      <c r="AA65" s="524"/>
      <c r="AB65" s="524"/>
      <c r="AC65" s="524"/>
      <c r="AD65" s="524"/>
      <c r="AE65" s="524"/>
      <c r="AF65" s="524"/>
      <c r="AG65" s="524"/>
      <c r="AH65" s="524"/>
      <c r="AI65" s="524"/>
      <c r="AJ65" s="524"/>
      <c r="AK65" s="524"/>
      <c r="AL65" s="524"/>
      <c r="AM65" s="525"/>
      <c r="AR65" s="20"/>
      <c r="AS65" s="20"/>
      <c r="AT65" s="20"/>
      <c r="AU65" s="20"/>
    </row>
    <row r="66" spans="1:47" s="4" customFormat="1" ht="18" customHeight="1">
      <c r="A66" s="373"/>
      <c r="B66" s="374"/>
      <c r="C66" s="374"/>
      <c r="D66" s="374"/>
      <c r="E66" s="374"/>
      <c r="F66" s="374"/>
      <c r="G66" s="375"/>
      <c r="H66" s="439"/>
      <c r="I66" s="439"/>
      <c r="J66" s="439"/>
      <c r="K66" s="439"/>
      <c r="L66" s="439"/>
      <c r="M66" s="565">
        <f>IF(ラジオボタン=2,"－",INT(H66/11))</f>
        <v>0</v>
      </c>
      <c r="N66" s="566"/>
      <c r="O66" s="566"/>
      <c r="P66" s="566"/>
      <c r="Q66" s="567"/>
      <c r="R66" s="556"/>
      <c r="S66" s="557"/>
      <c r="T66" s="557"/>
      <c r="U66" s="557"/>
      <c r="V66" s="557"/>
      <c r="W66" s="557"/>
      <c r="X66" s="557"/>
      <c r="Y66" s="557"/>
      <c r="Z66" s="557"/>
      <c r="AA66" s="557"/>
      <c r="AB66" s="557"/>
      <c r="AC66" s="557"/>
      <c r="AD66" s="557"/>
      <c r="AE66" s="557"/>
      <c r="AF66" s="557"/>
      <c r="AG66" s="557"/>
      <c r="AH66" s="557"/>
      <c r="AI66" s="557"/>
      <c r="AJ66" s="557"/>
      <c r="AK66" s="557"/>
      <c r="AL66" s="557"/>
      <c r="AM66" s="558"/>
      <c r="AU66" s="20"/>
    </row>
    <row r="67" spans="1:47" s="4" customFormat="1" ht="18" customHeight="1">
      <c r="A67" s="115"/>
      <c r="B67" s="9"/>
      <c r="C67" s="14"/>
      <c r="D67" s="14" t="s">
        <v>95</v>
      </c>
      <c r="E67" s="14"/>
      <c r="F67" s="14"/>
      <c r="G67" s="15"/>
      <c r="H67" s="440">
        <f>SUM(H63:L66)</f>
        <v>0</v>
      </c>
      <c r="I67" s="441"/>
      <c r="J67" s="441"/>
      <c r="K67" s="441"/>
      <c r="L67" s="442"/>
      <c r="M67" s="545">
        <f>IF(ラジオボタン=2,"－",SUM(M64:Q66))</f>
        <v>0</v>
      </c>
      <c r="N67" s="546"/>
      <c r="O67" s="546"/>
      <c r="P67" s="546"/>
      <c r="Q67" s="547"/>
      <c r="R67" s="61"/>
      <c r="S67" s="61"/>
      <c r="T67" s="61"/>
      <c r="U67" s="61"/>
      <c r="V67" s="61"/>
      <c r="W67" s="61"/>
      <c r="X67" s="61"/>
      <c r="Y67" s="61"/>
      <c r="Z67" s="61"/>
      <c r="AA67" s="61"/>
      <c r="AB67" s="61"/>
      <c r="AC67" s="61"/>
      <c r="AD67" s="61"/>
      <c r="AE67" s="61"/>
      <c r="AF67" s="61"/>
      <c r="AG67" s="61"/>
      <c r="AH67" s="61"/>
      <c r="AI67" s="61"/>
      <c r="AJ67" s="61"/>
      <c r="AK67" s="61"/>
      <c r="AL67" s="61"/>
      <c r="AM67" s="61"/>
      <c r="AT67" s="5"/>
    </row>
    <row r="68" spans="1:47" s="246" customFormat="1" ht="12" customHeight="1">
      <c r="A68" s="237"/>
      <c r="B68" s="237"/>
      <c r="C68" s="238"/>
      <c r="D68" s="239"/>
      <c r="E68" s="240"/>
      <c r="F68" s="239"/>
      <c r="G68" s="239"/>
      <c r="H68" s="239"/>
      <c r="I68" s="239"/>
      <c r="J68" s="241"/>
      <c r="K68" s="241"/>
      <c r="L68" s="241"/>
      <c r="M68" s="241"/>
      <c r="N68" s="241"/>
      <c r="O68" s="242"/>
      <c r="P68" s="238"/>
      <c r="Q68" s="243"/>
      <c r="R68" s="243"/>
      <c r="S68" s="241"/>
      <c r="T68" s="239"/>
      <c r="U68" s="241"/>
      <c r="V68" s="241"/>
      <c r="W68" s="244"/>
      <c r="X68" s="244"/>
      <c r="Y68" s="244"/>
      <c r="Z68" s="244"/>
      <c r="AA68" s="244"/>
      <c r="AB68" s="244"/>
      <c r="AC68" s="244"/>
      <c r="AD68" s="244"/>
      <c r="AE68" s="244"/>
      <c r="AF68" s="245"/>
      <c r="AG68" s="245"/>
      <c r="AH68" s="245"/>
      <c r="AI68" s="245"/>
      <c r="AJ68" s="245"/>
      <c r="AK68" s="245"/>
      <c r="AL68" s="245"/>
      <c r="AM68" s="245"/>
      <c r="AO68" s="247"/>
    </row>
    <row r="69" spans="1:47" s="246" customFormat="1" ht="12" customHeight="1">
      <c r="A69" s="237"/>
      <c r="B69" s="237"/>
      <c r="C69" s="238"/>
      <c r="D69" s="239"/>
      <c r="E69" s="240"/>
      <c r="F69" s="239"/>
      <c r="G69" s="239"/>
      <c r="H69" s="239"/>
      <c r="I69" s="239"/>
      <c r="J69" s="241"/>
      <c r="K69" s="241"/>
      <c r="L69" s="241"/>
      <c r="M69" s="241"/>
      <c r="N69" s="241"/>
      <c r="O69" s="242"/>
      <c r="P69" s="238"/>
      <c r="Q69" s="243"/>
      <c r="R69" s="243"/>
      <c r="S69" s="241"/>
      <c r="T69" s="239"/>
      <c r="U69" s="241"/>
      <c r="V69" s="241"/>
      <c r="W69" s="244"/>
      <c r="X69" s="244"/>
      <c r="Y69" s="244"/>
      <c r="Z69" s="244"/>
      <c r="AA69" s="244"/>
      <c r="AB69" s="244"/>
      <c r="AC69" s="244"/>
      <c r="AD69" s="244"/>
      <c r="AE69" s="244"/>
      <c r="AF69" s="245"/>
      <c r="AG69" s="245"/>
      <c r="AH69" s="245"/>
      <c r="AI69" s="245"/>
      <c r="AJ69" s="245"/>
      <c r="AK69" s="245"/>
      <c r="AL69" s="245"/>
      <c r="AM69" s="245"/>
      <c r="AO69" s="247"/>
    </row>
    <row r="70" spans="1:47" s="246" customFormat="1" ht="17.25">
      <c r="A70" s="263" t="str">
        <f>IF(交付申請書!$AM$26=1,"収支決算書","収支予算書")</f>
        <v>収支決算書</v>
      </c>
      <c r="B70" s="263"/>
      <c r="C70" s="263"/>
      <c r="D70" s="263"/>
      <c r="E70" s="257"/>
      <c r="F70" s="258"/>
      <c r="G70" s="258"/>
      <c r="H70" s="258"/>
      <c r="I70" s="258"/>
      <c r="J70" s="258"/>
      <c r="K70" s="258"/>
      <c r="L70" s="258"/>
      <c r="M70" s="258"/>
      <c r="N70" s="258"/>
      <c r="O70" s="258"/>
      <c r="P70" s="259"/>
      <c r="Q70" s="260"/>
      <c r="R70" s="260"/>
      <c r="S70" s="258"/>
      <c r="T70" s="258"/>
      <c r="U70" s="258"/>
      <c r="V70" s="258"/>
      <c r="W70" s="261"/>
      <c r="X70" s="261"/>
      <c r="Y70" s="261"/>
      <c r="Z70" s="261"/>
      <c r="AA70" s="261"/>
      <c r="AB70" s="261"/>
      <c r="AC70" s="261"/>
      <c r="AD70" s="261"/>
      <c r="AE70" s="261"/>
      <c r="AF70" s="262"/>
      <c r="AG70" s="262"/>
      <c r="AH70" s="262"/>
      <c r="AI70" s="262"/>
      <c r="AJ70" s="262"/>
      <c r="AK70" s="262"/>
      <c r="AL70" s="262"/>
      <c r="AM70" s="262"/>
      <c r="AO70" s="247"/>
    </row>
    <row r="71" spans="1:47" s="246" customFormat="1" ht="25.5" customHeight="1">
      <c r="A71" s="278" t="s">
        <v>176</v>
      </c>
      <c r="B71" s="263"/>
      <c r="C71" s="263"/>
      <c r="D71" s="263"/>
      <c r="E71" s="257"/>
      <c r="F71" s="258"/>
      <c r="G71" s="258"/>
      <c r="H71" s="258"/>
      <c r="I71" s="258"/>
      <c r="J71" s="258"/>
      <c r="K71" s="258"/>
      <c r="L71" s="258"/>
      <c r="M71" s="258"/>
      <c r="N71" s="258"/>
      <c r="O71" s="258"/>
      <c r="P71" s="259"/>
      <c r="Q71" s="260"/>
      <c r="R71" s="260"/>
      <c r="S71" s="258"/>
      <c r="T71" s="258"/>
      <c r="U71" s="258"/>
      <c r="V71" s="258"/>
      <c r="W71" s="261"/>
      <c r="X71" s="261"/>
      <c r="Y71" s="261"/>
      <c r="Z71" s="261"/>
      <c r="AA71" s="261"/>
      <c r="AB71" s="261"/>
      <c r="AC71" s="261"/>
      <c r="AD71" s="261"/>
      <c r="AE71" s="261"/>
      <c r="AF71" s="262"/>
      <c r="AG71" s="262"/>
      <c r="AH71" s="262"/>
      <c r="AI71" s="262"/>
      <c r="AJ71" s="262"/>
      <c r="AK71" s="262"/>
      <c r="AL71" s="262"/>
      <c r="AM71" s="262"/>
      <c r="AO71" s="247"/>
    </row>
    <row r="72" spans="1:47" s="246" customFormat="1" ht="18" customHeight="1">
      <c r="A72" s="237"/>
      <c r="B72" s="237"/>
      <c r="C72" s="238"/>
      <c r="D72" s="239"/>
      <c r="E72" s="240"/>
      <c r="F72" s="239"/>
      <c r="G72" s="239"/>
      <c r="H72" s="239"/>
      <c r="I72" s="239"/>
      <c r="J72" s="241"/>
      <c r="K72" s="241"/>
      <c r="L72" s="241"/>
      <c r="M72" s="241"/>
      <c r="N72" s="241"/>
      <c r="O72" s="242"/>
      <c r="P72" s="238"/>
      <c r="Q72" s="243"/>
      <c r="R72" s="243"/>
      <c r="S72" s="241"/>
      <c r="T72" s="239"/>
      <c r="U72" s="241"/>
      <c r="V72" s="241"/>
      <c r="W72" s="244"/>
      <c r="X72" s="244"/>
      <c r="Y72" s="244"/>
      <c r="Z72" s="244"/>
      <c r="AA72" s="265" t="s">
        <v>148</v>
      </c>
      <c r="AB72" s="400">
        <f>L6</f>
        <v>0</v>
      </c>
      <c r="AC72" s="400"/>
      <c r="AD72" s="400"/>
      <c r="AE72" s="400"/>
      <c r="AF72" s="400"/>
      <c r="AG72" s="400"/>
      <c r="AH72" s="400"/>
      <c r="AI72" s="400"/>
      <c r="AJ72" s="400"/>
      <c r="AK72" s="400"/>
      <c r="AL72" s="400"/>
      <c r="AM72" s="400"/>
      <c r="AO72" s="247"/>
    </row>
    <row r="73" spans="1:47" s="214" customFormat="1" ht="18"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90" t="s">
        <v>59</v>
      </c>
      <c r="AB73" s="401">
        <f>L7</f>
        <v>0</v>
      </c>
      <c r="AC73" s="401"/>
      <c r="AD73" s="401"/>
      <c r="AE73" s="401"/>
      <c r="AF73" s="401"/>
      <c r="AG73" s="401"/>
      <c r="AH73" s="401"/>
      <c r="AI73" s="401"/>
      <c r="AJ73" s="401"/>
      <c r="AK73" s="401"/>
      <c r="AL73" s="401"/>
      <c r="AM73" s="401"/>
    </row>
    <row r="74" spans="1:47" s="214" customFormat="1" ht="24"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row>
    <row r="75" spans="1:47" s="214" customFormat="1" ht="18" customHeight="1">
      <c r="A75" s="266" t="s">
        <v>150</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M75" s="290" t="s">
        <v>154</v>
      </c>
    </row>
    <row r="76" spans="1:47" s="214" customFormat="1" ht="24" customHeight="1">
      <c r="A76" s="649" t="s">
        <v>142</v>
      </c>
      <c r="B76" s="650"/>
      <c r="C76" s="650"/>
      <c r="D76" s="650"/>
      <c r="E76" s="650"/>
      <c r="F76" s="650"/>
      <c r="G76" s="650"/>
      <c r="H76" s="650"/>
      <c r="I76" s="650"/>
      <c r="J76" s="650"/>
      <c r="K76" s="650"/>
      <c r="L76" s="650"/>
      <c r="M76" s="650"/>
      <c r="N76" s="650"/>
      <c r="O76" s="650"/>
      <c r="P76" s="650"/>
      <c r="Q76" s="650"/>
      <c r="R76" s="651"/>
      <c r="S76" s="414" t="s">
        <v>143</v>
      </c>
      <c r="T76" s="415"/>
      <c r="U76" s="415"/>
      <c r="V76" s="415"/>
      <c r="W76" s="415"/>
      <c r="X76" s="416"/>
      <c r="Y76" s="414" t="s">
        <v>144</v>
      </c>
      <c r="Z76" s="415"/>
      <c r="AA76" s="415"/>
      <c r="AB76" s="415"/>
      <c r="AC76" s="415"/>
      <c r="AD76" s="416"/>
      <c r="AE76" s="414" t="s">
        <v>145</v>
      </c>
      <c r="AF76" s="415"/>
      <c r="AG76" s="415"/>
      <c r="AH76" s="415"/>
      <c r="AI76" s="415"/>
      <c r="AJ76" s="415"/>
      <c r="AK76" s="415"/>
      <c r="AL76" s="415"/>
      <c r="AM76" s="416"/>
      <c r="AN76" s="221"/>
      <c r="AO76" s="221"/>
      <c r="AP76" s="221"/>
      <c r="AQ76" s="221"/>
      <c r="AR76" s="221"/>
    </row>
    <row r="77" spans="1:47" s="214" customFormat="1" ht="24" customHeight="1">
      <c r="A77" s="652"/>
      <c r="B77" s="653"/>
      <c r="C77" s="653"/>
      <c r="D77" s="653"/>
      <c r="E77" s="653"/>
      <c r="F77" s="653"/>
      <c r="G77" s="653"/>
      <c r="H77" s="653"/>
      <c r="I77" s="653"/>
      <c r="J77" s="653"/>
      <c r="K77" s="653"/>
      <c r="L77" s="653"/>
      <c r="M77" s="653"/>
      <c r="N77" s="653"/>
      <c r="O77" s="653"/>
      <c r="P77" s="653"/>
      <c r="Q77" s="653"/>
      <c r="R77" s="654"/>
      <c r="S77" s="417"/>
      <c r="T77" s="418"/>
      <c r="U77" s="418"/>
      <c r="V77" s="418"/>
      <c r="W77" s="418"/>
      <c r="X77" s="419"/>
      <c r="Y77" s="417"/>
      <c r="Z77" s="418"/>
      <c r="AA77" s="418"/>
      <c r="AB77" s="418"/>
      <c r="AC77" s="418"/>
      <c r="AD77" s="419"/>
      <c r="AE77" s="417"/>
      <c r="AF77" s="418"/>
      <c r="AG77" s="418"/>
      <c r="AH77" s="418"/>
      <c r="AI77" s="418"/>
      <c r="AJ77" s="418"/>
      <c r="AK77" s="418"/>
      <c r="AL77" s="418"/>
      <c r="AM77" s="419"/>
      <c r="AN77" s="221"/>
      <c r="AO77" s="221"/>
      <c r="AP77" s="221"/>
      <c r="AQ77" s="221"/>
      <c r="AR77" s="221"/>
    </row>
    <row r="78" spans="1:47" s="214" customFormat="1" ht="45" customHeight="1">
      <c r="A78" s="428" t="s">
        <v>115</v>
      </c>
      <c r="B78" s="429"/>
      <c r="C78" s="429"/>
      <c r="D78" s="429"/>
      <c r="E78" s="429"/>
      <c r="F78" s="429"/>
      <c r="G78" s="429"/>
      <c r="H78" s="429"/>
      <c r="I78" s="429"/>
      <c r="J78" s="429"/>
      <c r="K78" s="429"/>
      <c r="L78" s="429"/>
      <c r="M78" s="429"/>
      <c r="N78" s="429"/>
      <c r="O78" s="429"/>
      <c r="P78" s="429"/>
      <c r="Q78" s="429"/>
      <c r="R78" s="430"/>
      <c r="S78" s="455">
        <f>AI18</f>
        <v>0</v>
      </c>
      <c r="T78" s="456"/>
      <c r="U78" s="456"/>
      <c r="V78" s="456"/>
      <c r="W78" s="456"/>
      <c r="X78" s="457"/>
      <c r="Y78" s="455" t="str">
        <f>AA18</f>
        <v/>
      </c>
      <c r="Z78" s="456"/>
      <c r="AA78" s="456"/>
      <c r="AB78" s="456"/>
      <c r="AC78" s="456"/>
      <c r="AD78" s="457"/>
      <c r="AE78" s="443">
        <f>MIN(S78,Y78)</f>
        <v>0</v>
      </c>
      <c r="AF78" s="444"/>
      <c r="AG78" s="444"/>
      <c r="AH78" s="444"/>
      <c r="AI78" s="444"/>
      <c r="AJ78" s="444"/>
      <c r="AK78" s="444"/>
      <c r="AL78" s="444"/>
      <c r="AM78" s="445"/>
      <c r="AN78" s="221"/>
      <c r="AO78" s="221"/>
      <c r="AP78" s="221"/>
      <c r="AQ78" s="221"/>
      <c r="AR78" s="221"/>
    </row>
    <row r="79" spans="1:47" s="214" customFormat="1" ht="24" customHeight="1">
      <c r="A79" s="627" t="s">
        <v>178</v>
      </c>
      <c r="B79" s="628"/>
      <c r="C79" s="628"/>
      <c r="D79" s="628"/>
      <c r="E79" s="628"/>
      <c r="F79" s="628"/>
      <c r="G79" s="628"/>
      <c r="H79" s="628"/>
      <c r="I79" s="628"/>
      <c r="J79" s="628"/>
      <c r="K79" s="628"/>
      <c r="L79" s="628"/>
      <c r="M79" s="628"/>
      <c r="N79" s="628"/>
      <c r="O79" s="628"/>
      <c r="P79" s="628"/>
      <c r="Q79" s="628"/>
      <c r="R79" s="629"/>
      <c r="S79" s="630">
        <f>ROUNDDOWN(H39,-3)/1000</f>
        <v>0</v>
      </c>
      <c r="T79" s="631"/>
      <c r="U79" s="631"/>
      <c r="V79" s="631"/>
      <c r="W79" s="631"/>
      <c r="X79" s="632"/>
      <c r="Y79" s="630" t="str">
        <f>AI37</f>
        <v/>
      </c>
      <c r="Z79" s="631"/>
      <c r="AA79" s="631"/>
      <c r="AB79" s="631"/>
      <c r="AC79" s="631"/>
      <c r="AD79" s="632"/>
      <c r="AE79" s="633">
        <f>MIN(S79,Y79)</f>
        <v>0</v>
      </c>
      <c r="AF79" s="634"/>
      <c r="AG79" s="634"/>
      <c r="AH79" s="634"/>
      <c r="AI79" s="634"/>
      <c r="AJ79" s="634"/>
      <c r="AK79" s="634"/>
      <c r="AL79" s="634"/>
      <c r="AM79" s="635"/>
      <c r="AN79" s="221"/>
      <c r="AO79" s="221"/>
      <c r="AP79" s="221"/>
      <c r="AQ79" s="221"/>
      <c r="AR79" s="221"/>
    </row>
    <row r="80" spans="1:47" s="214" customFormat="1" ht="45" customHeight="1">
      <c r="A80" s="431" t="s">
        <v>152</v>
      </c>
      <c r="B80" s="432"/>
      <c r="C80" s="432"/>
      <c r="D80" s="432"/>
      <c r="E80" s="432"/>
      <c r="F80" s="432"/>
      <c r="G80" s="432"/>
      <c r="H80" s="432"/>
      <c r="I80" s="432"/>
      <c r="J80" s="432"/>
      <c r="K80" s="432"/>
      <c r="L80" s="432"/>
      <c r="M80" s="432"/>
      <c r="N80" s="432"/>
      <c r="O80" s="432"/>
      <c r="P80" s="432"/>
      <c r="Q80" s="432"/>
      <c r="R80" s="432"/>
      <c r="S80" s="458">
        <f>AI48</f>
        <v>0</v>
      </c>
      <c r="T80" s="459"/>
      <c r="U80" s="459"/>
      <c r="V80" s="459"/>
      <c r="W80" s="459"/>
      <c r="X80" s="460"/>
      <c r="Y80" s="458" t="str">
        <f>AA48</f>
        <v/>
      </c>
      <c r="Z80" s="459"/>
      <c r="AA80" s="459"/>
      <c r="AB80" s="459"/>
      <c r="AC80" s="459"/>
      <c r="AD80" s="460"/>
      <c r="AE80" s="446">
        <f t="shared" ref="AE80:AE81" si="0">MIN(S80,Y80)</f>
        <v>0</v>
      </c>
      <c r="AF80" s="447"/>
      <c r="AG80" s="447"/>
      <c r="AH80" s="447"/>
      <c r="AI80" s="447"/>
      <c r="AJ80" s="447"/>
      <c r="AK80" s="447"/>
      <c r="AL80" s="447"/>
      <c r="AM80" s="448"/>
      <c r="AN80" s="221"/>
      <c r="AO80" s="221"/>
      <c r="AP80" s="221"/>
      <c r="AQ80" s="221"/>
      <c r="AR80" s="221"/>
    </row>
    <row r="81" spans="1:44" ht="45" customHeight="1">
      <c r="A81" s="433" t="s">
        <v>153</v>
      </c>
      <c r="B81" s="434"/>
      <c r="C81" s="434"/>
      <c r="D81" s="434"/>
      <c r="E81" s="434"/>
      <c r="F81" s="434"/>
      <c r="G81" s="434"/>
      <c r="H81" s="434"/>
      <c r="I81" s="434"/>
      <c r="J81" s="434"/>
      <c r="K81" s="434"/>
      <c r="L81" s="434"/>
      <c r="M81" s="434"/>
      <c r="N81" s="434"/>
      <c r="O81" s="434"/>
      <c r="P81" s="434"/>
      <c r="Q81" s="434"/>
      <c r="R81" s="434"/>
      <c r="S81" s="461">
        <f>AI60</f>
        <v>0</v>
      </c>
      <c r="T81" s="462"/>
      <c r="U81" s="462"/>
      <c r="V81" s="462"/>
      <c r="W81" s="462"/>
      <c r="X81" s="463"/>
      <c r="Y81" s="461" t="str">
        <f>AA60</f>
        <v/>
      </c>
      <c r="Z81" s="462"/>
      <c r="AA81" s="462"/>
      <c r="AB81" s="462"/>
      <c r="AC81" s="462"/>
      <c r="AD81" s="463"/>
      <c r="AE81" s="449">
        <f t="shared" si="0"/>
        <v>0</v>
      </c>
      <c r="AF81" s="450"/>
      <c r="AG81" s="450"/>
      <c r="AH81" s="450"/>
      <c r="AI81" s="450"/>
      <c r="AJ81" s="450"/>
      <c r="AK81" s="450"/>
      <c r="AL81" s="450"/>
      <c r="AM81" s="451"/>
      <c r="AN81" s="50"/>
      <c r="AO81" s="50"/>
      <c r="AP81" s="50"/>
      <c r="AQ81" s="50"/>
      <c r="AR81" s="50"/>
    </row>
    <row r="82" spans="1:44" ht="45" customHeight="1">
      <c r="A82" s="435" t="s">
        <v>62</v>
      </c>
      <c r="B82" s="436"/>
      <c r="C82" s="436"/>
      <c r="D82" s="436"/>
      <c r="E82" s="436"/>
      <c r="F82" s="436"/>
      <c r="G82" s="436"/>
      <c r="H82" s="436"/>
      <c r="I82" s="436"/>
      <c r="J82" s="436"/>
      <c r="K82" s="436"/>
      <c r="L82" s="436"/>
      <c r="M82" s="436"/>
      <c r="N82" s="436"/>
      <c r="O82" s="436"/>
      <c r="P82" s="436"/>
      <c r="Q82" s="436"/>
      <c r="R82" s="437"/>
      <c r="S82" s="420">
        <f>SUM(S78:X81)</f>
        <v>0</v>
      </c>
      <c r="T82" s="421"/>
      <c r="U82" s="421"/>
      <c r="V82" s="421"/>
      <c r="W82" s="421"/>
      <c r="X82" s="421"/>
      <c r="Y82" s="464"/>
      <c r="Z82" s="465"/>
      <c r="AA82" s="465"/>
      <c r="AB82" s="465"/>
      <c r="AC82" s="465"/>
      <c r="AD82" s="466"/>
      <c r="AE82" s="452">
        <f>SUM(AE78:AM81)</f>
        <v>0</v>
      </c>
      <c r="AF82" s="453"/>
      <c r="AG82" s="453"/>
      <c r="AH82" s="453"/>
      <c r="AI82" s="453"/>
      <c r="AJ82" s="453"/>
      <c r="AK82" s="453"/>
      <c r="AL82" s="453"/>
      <c r="AM82" s="454"/>
    </row>
    <row r="83" spans="1:44" ht="23.2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44" s="214" customFormat="1" ht="18" customHeight="1">
      <c r="A84" s="266" t="s">
        <v>163</v>
      </c>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M84" s="264" t="s">
        <v>154</v>
      </c>
    </row>
    <row r="85" spans="1:44" ht="45" customHeight="1">
      <c r="A85" s="310" t="s">
        <v>155</v>
      </c>
      <c r="B85" s="311"/>
      <c r="C85" s="311"/>
      <c r="D85" s="311"/>
      <c r="E85" s="311"/>
      <c r="F85" s="311"/>
      <c r="G85" s="311"/>
      <c r="H85" s="311"/>
      <c r="I85" s="311"/>
      <c r="J85" s="311"/>
      <c r="K85" s="311"/>
      <c r="L85" s="311"/>
      <c r="M85" s="311"/>
      <c r="N85" s="311"/>
      <c r="O85" s="311"/>
      <c r="P85" s="311"/>
      <c r="Q85" s="311"/>
      <c r="R85" s="312"/>
      <c r="S85" s="293" t="s">
        <v>156</v>
      </c>
      <c r="T85" s="294"/>
      <c r="U85" s="294"/>
      <c r="V85" s="294"/>
      <c r="W85" s="294"/>
      <c r="X85" s="295"/>
      <c r="Y85" s="293" t="s">
        <v>157</v>
      </c>
      <c r="Z85" s="294"/>
      <c r="AA85" s="294"/>
      <c r="AB85" s="294"/>
      <c r="AC85" s="294"/>
      <c r="AD85" s="294"/>
      <c r="AE85" s="294"/>
      <c r="AF85" s="294"/>
      <c r="AG85" s="294"/>
      <c r="AH85" s="294"/>
      <c r="AI85" s="294"/>
      <c r="AJ85" s="294"/>
      <c r="AK85" s="294"/>
      <c r="AL85" s="294"/>
      <c r="AM85" s="295"/>
    </row>
    <row r="86" spans="1:44" ht="36" customHeight="1">
      <c r="A86" s="297" t="s">
        <v>161</v>
      </c>
      <c r="B86" s="298"/>
      <c r="C86" s="298"/>
      <c r="D86" s="298"/>
      <c r="E86" s="298"/>
      <c r="F86" s="298"/>
      <c r="G86" s="298"/>
      <c r="H86" s="298"/>
      <c r="I86" s="298"/>
      <c r="J86" s="298"/>
      <c r="K86" s="298"/>
      <c r="L86" s="298"/>
      <c r="M86" s="298"/>
      <c r="N86" s="298"/>
      <c r="O86" s="298"/>
      <c r="P86" s="298"/>
      <c r="Q86" s="298"/>
      <c r="R86" s="299"/>
      <c r="S86" s="402">
        <f>S82-AE82</f>
        <v>0</v>
      </c>
      <c r="T86" s="403"/>
      <c r="U86" s="403"/>
      <c r="V86" s="403"/>
      <c r="W86" s="403"/>
      <c r="X86" s="404"/>
      <c r="Y86" s="382"/>
      <c r="Z86" s="383"/>
      <c r="AA86" s="383"/>
      <c r="AB86" s="383"/>
      <c r="AC86" s="383"/>
      <c r="AD86" s="383"/>
      <c r="AE86" s="383"/>
      <c r="AF86" s="383"/>
      <c r="AG86" s="383"/>
      <c r="AH86" s="383"/>
      <c r="AI86" s="383"/>
      <c r="AJ86" s="383"/>
      <c r="AK86" s="383"/>
      <c r="AL86" s="383"/>
      <c r="AM86" s="384"/>
    </row>
    <row r="87" spans="1:44" ht="36" customHeight="1">
      <c r="A87" s="300" t="s">
        <v>146</v>
      </c>
      <c r="B87" s="301"/>
      <c r="C87" s="301"/>
      <c r="D87" s="301"/>
      <c r="E87" s="301"/>
      <c r="F87" s="301"/>
      <c r="G87" s="301"/>
      <c r="H87" s="301"/>
      <c r="I87" s="301"/>
      <c r="J87" s="301"/>
      <c r="K87" s="301"/>
      <c r="L87" s="301"/>
      <c r="M87" s="301"/>
      <c r="N87" s="301"/>
      <c r="O87" s="301"/>
      <c r="P87" s="301"/>
      <c r="Q87" s="301"/>
      <c r="R87" s="302"/>
      <c r="S87" s="405"/>
      <c r="T87" s="406"/>
      <c r="U87" s="406"/>
      <c r="V87" s="406"/>
      <c r="W87" s="406"/>
      <c r="X87" s="407"/>
      <c r="Y87" s="385" t="s">
        <v>162</v>
      </c>
      <c r="Z87" s="386"/>
      <c r="AA87" s="386"/>
      <c r="AB87" s="386"/>
      <c r="AC87" s="386"/>
      <c r="AD87" s="386"/>
      <c r="AE87" s="386"/>
      <c r="AF87" s="386"/>
      <c r="AG87" s="386"/>
      <c r="AH87" s="386"/>
      <c r="AI87" s="386"/>
      <c r="AJ87" s="386"/>
      <c r="AK87" s="386"/>
      <c r="AL87" s="386"/>
      <c r="AM87" s="387"/>
    </row>
    <row r="88" spans="1:44" ht="36" customHeight="1">
      <c r="A88" s="300" t="s">
        <v>160</v>
      </c>
      <c r="B88" s="301"/>
      <c r="C88" s="301"/>
      <c r="D88" s="301"/>
      <c r="E88" s="301"/>
      <c r="F88" s="301"/>
      <c r="G88" s="301"/>
      <c r="H88" s="301"/>
      <c r="I88" s="301"/>
      <c r="J88" s="301"/>
      <c r="K88" s="301"/>
      <c r="L88" s="301"/>
      <c r="M88" s="301"/>
      <c r="N88" s="301"/>
      <c r="O88" s="301"/>
      <c r="P88" s="301"/>
      <c r="Q88" s="301"/>
      <c r="R88" s="302"/>
      <c r="S88" s="408">
        <f>AE82</f>
        <v>0</v>
      </c>
      <c r="T88" s="409"/>
      <c r="U88" s="409"/>
      <c r="V88" s="409"/>
      <c r="W88" s="409"/>
      <c r="X88" s="410"/>
      <c r="Y88" s="388"/>
      <c r="Z88" s="389"/>
      <c r="AA88" s="389"/>
      <c r="AB88" s="389"/>
      <c r="AC88" s="389"/>
      <c r="AD88" s="389"/>
      <c r="AE88" s="389"/>
      <c r="AF88" s="389"/>
      <c r="AG88" s="389"/>
      <c r="AH88" s="389"/>
      <c r="AI88" s="389"/>
      <c r="AJ88" s="389"/>
      <c r="AK88" s="389"/>
      <c r="AL88" s="389"/>
      <c r="AM88" s="390"/>
    </row>
    <row r="89" spans="1:44" ht="36" customHeight="1">
      <c r="A89" s="300" t="s">
        <v>147</v>
      </c>
      <c r="B89" s="301"/>
      <c r="C89" s="301"/>
      <c r="D89" s="301"/>
      <c r="E89" s="301"/>
      <c r="F89" s="301"/>
      <c r="G89" s="301"/>
      <c r="H89" s="301"/>
      <c r="I89" s="301"/>
      <c r="J89" s="301"/>
      <c r="K89" s="301"/>
      <c r="L89" s="301"/>
      <c r="M89" s="301"/>
      <c r="N89" s="301"/>
      <c r="O89" s="301"/>
      <c r="P89" s="301"/>
      <c r="Q89" s="301"/>
      <c r="R89" s="302"/>
      <c r="S89" s="411"/>
      <c r="T89" s="412"/>
      <c r="U89" s="412"/>
      <c r="V89" s="412"/>
      <c r="W89" s="412"/>
      <c r="X89" s="413"/>
      <c r="Y89" s="391"/>
      <c r="Z89" s="392"/>
      <c r="AA89" s="392"/>
      <c r="AB89" s="392"/>
      <c r="AC89" s="392"/>
      <c r="AD89" s="392"/>
      <c r="AE89" s="392"/>
      <c r="AF89" s="392"/>
      <c r="AG89" s="392"/>
      <c r="AH89" s="392"/>
      <c r="AI89" s="392"/>
      <c r="AJ89" s="392"/>
      <c r="AK89" s="392"/>
      <c r="AL89" s="392"/>
      <c r="AM89" s="393"/>
    </row>
    <row r="90" spans="1:44" ht="36" customHeight="1">
      <c r="A90" s="303" t="s">
        <v>159</v>
      </c>
      <c r="B90" s="304"/>
      <c r="C90" s="305"/>
      <c r="D90" s="305"/>
      <c r="E90" s="305"/>
      <c r="F90" s="305"/>
      <c r="G90" s="305"/>
      <c r="H90" s="305"/>
      <c r="I90" s="305"/>
      <c r="J90" s="305"/>
      <c r="K90" s="305"/>
      <c r="L90" s="305"/>
      <c r="M90" s="305"/>
      <c r="N90" s="305"/>
      <c r="O90" s="305"/>
      <c r="P90" s="305"/>
      <c r="Q90" s="305"/>
      <c r="R90" s="306"/>
      <c r="S90" s="376"/>
      <c r="T90" s="377"/>
      <c r="U90" s="377"/>
      <c r="V90" s="377"/>
      <c r="W90" s="377"/>
      <c r="X90" s="378"/>
      <c r="Y90" s="394"/>
      <c r="Z90" s="395"/>
      <c r="AA90" s="395"/>
      <c r="AB90" s="395"/>
      <c r="AC90" s="395"/>
      <c r="AD90" s="395"/>
      <c r="AE90" s="395"/>
      <c r="AF90" s="395"/>
      <c r="AG90" s="395"/>
      <c r="AH90" s="395"/>
      <c r="AI90" s="395"/>
      <c r="AJ90" s="395"/>
      <c r="AK90" s="395"/>
      <c r="AL90" s="395"/>
      <c r="AM90" s="396"/>
    </row>
    <row r="91" spans="1:44" ht="36" customHeight="1">
      <c r="A91" s="307" t="s">
        <v>158</v>
      </c>
      <c r="B91" s="308"/>
      <c r="C91" s="308"/>
      <c r="D91" s="308"/>
      <c r="E91" s="308"/>
      <c r="F91" s="308"/>
      <c r="G91" s="308"/>
      <c r="H91" s="308"/>
      <c r="I91" s="308"/>
      <c r="J91" s="308"/>
      <c r="K91" s="308"/>
      <c r="L91" s="308"/>
      <c r="M91" s="308"/>
      <c r="N91" s="308"/>
      <c r="O91" s="308"/>
      <c r="P91" s="308"/>
      <c r="Q91" s="308"/>
      <c r="R91" s="309"/>
      <c r="S91" s="379">
        <f>SUM(S86:X90)</f>
        <v>0</v>
      </c>
      <c r="T91" s="380"/>
      <c r="U91" s="380"/>
      <c r="V91" s="380"/>
      <c r="W91" s="380"/>
      <c r="X91" s="381"/>
      <c r="Y91" s="397"/>
      <c r="Z91" s="398"/>
      <c r="AA91" s="398"/>
      <c r="AB91" s="398"/>
      <c r="AC91" s="398"/>
      <c r="AD91" s="398"/>
      <c r="AE91" s="398"/>
      <c r="AF91" s="398"/>
      <c r="AG91" s="398"/>
      <c r="AH91" s="398"/>
      <c r="AI91" s="398"/>
      <c r="AJ91" s="398"/>
      <c r="AK91" s="398"/>
      <c r="AL91" s="398"/>
      <c r="AM91" s="399"/>
    </row>
  </sheetData>
  <sheetProtection algorithmName="SHA-512" hashValue="N/rNYgPvLNsl+Hq7KtEiwnTeFdBy1H8rrouASPvkOrBqq5dj7I4Id2+KharGcsw2MrsNs/wqSLQxodI6cSyp+w==" saltValue="qEoGbx46a+Ma98vF4ap7Bw==" spinCount="100000" sheet="1" formatCells="0" formatColumns="0" formatRows="0" insertColumns="0" insertRows="0" selectLockedCells="1" autoFilter="0"/>
  <mergeCells count="169">
    <mergeCell ref="AP7:AU7"/>
    <mergeCell ref="B8:K9"/>
    <mergeCell ref="Q8:R8"/>
    <mergeCell ref="T8:V8"/>
    <mergeCell ref="AU8:AU9"/>
    <mergeCell ref="L9:AM9"/>
    <mergeCell ref="A5:A10"/>
    <mergeCell ref="L5:AF5"/>
    <mergeCell ref="AG5:AM5"/>
    <mergeCell ref="L6:AF6"/>
    <mergeCell ref="AG6:AM6"/>
    <mergeCell ref="AP6:AU6"/>
    <mergeCell ref="L7:AB7"/>
    <mergeCell ref="AC7:AF7"/>
    <mergeCell ref="AG7:AK7"/>
    <mergeCell ref="AL7:AM7"/>
    <mergeCell ref="L10:AM10"/>
    <mergeCell ref="A11:D15"/>
    <mergeCell ref="G11:AM11"/>
    <mergeCell ref="G12:AM12"/>
    <mergeCell ref="G13:AM13"/>
    <mergeCell ref="M18:P18"/>
    <mergeCell ref="Q18:R18"/>
    <mergeCell ref="S18:V18"/>
    <mergeCell ref="W18:Z18"/>
    <mergeCell ref="AA18:AC18"/>
    <mergeCell ref="C20:AM25"/>
    <mergeCell ref="H28:L28"/>
    <mergeCell ref="M28:Q28"/>
    <mergeCell ref="R28:AM28"/>
    <mergeCell ref="H29:L29"/>
    <mergeCell ref="M29:Q29"/>
    <mergeCell ref="R29:AM29"/>
    <mergeCell ref="AD18:AE18"/>
    <mergeCell ref="AF18:AH18"/>
    <mergeCell ref="AI18:AK18"/>
    <mergeCell ref="AL18:AM18"/>
    <mergeCell ref="A19:G19"/>
    <mergeCell ref="H19:J19"/>
    <mergeCell ref="K19:AM19"/>
    <mergeCell ref="H32:L32"/>
    <mergeCell ref="M32:Q32"/>
    <mergeCell ref="R32:AM32"/>
    <mergeCell ref="A33:G33"/>
    <mergeCell ref="H33:L33"/>
    <mergeCell ref="M33:Q33"/>
    <mergeCell ref="R33:AM33"/>
    <mergeCell ref="H30:L30"/>
    <mergeCell ref="M30:Q30"/>
    <mergeCell ref="R30:AM30"/>
    <mergeCell ref="H31:L31"/>
    <mergeCell ref="M31:Q31"/>
    <mergeCell ref="R31:AM31"/>
    <mergeCell ref="W37:Z37"/>
    <mergeCell ref="AA37:AC37"/>
    <mergeCell ref="AD37:AE37"/>
    <mergeCell ref="AF37:AH37"/>
    <mergeCell ref="AI37:AK37"/>
    <mergeCell ref="AL37:AM37"/>
    <mergeCell ref="A34:G34"/>
    <mergeCell ref="H34:L34"/>
    <mergeCell ref="M34:Q34"/>
    <mergeCell ref="R34:AM34"/>
    <mergeCell ref="H35:L35"/>
    <mergeCell ref="M35:Q35"/>
    <mergeCell ref="A44:G44"/>
    <mergeCell ref="H44:L44"/>
    <mergeCell ref="M44:Q44"/>
    <mergeCell ref="R44:AD44"/>
    <mergeCell ref="AE44:AM44"/>
    <mergeCell ref="H45:L45"/>
    <mergeCell ref="M45:Q45"/>
    <mergeCell ref="M38:AM38"/>
    <mergeCell ref="A39:G39"/>
    <mergeCell ref="H39:L39"/>
    <mergeCell ref="M39:AM39"/>
    <mergeCell ref="H43:L43"/>
    <mergeCell ref="M43:Q43"/>
    <mergeCell ref="R43:AD43"/>
    <mergeCell ref="AE43:AM43"/>
    <mergeCell ref="AF48:AH48"/>
    <mergeCell ref="AI48:AK48"/>
    <mergeCell ref="AL48:AM48"/>
    <mergeCell ref="H51:L51"/>
    <mergeCell ref="M51:Q51"/>
    <mergeCell ref="R51:AM51"/>
    <mergeCell ref="M48:P48"/>
    <mergeCell ref="Q48:R48"/>
    <mergeCell ref="S48:V48"/>
    <mergeCell ref="W48:Z48"/>
    <mergeCell ref="AA48:AC48"/>
    <mergeCell ref="AD48:AE48"/>
    <mergeCell ref="H54:L54"/>
    <mergeCell ref="M54:Q54"/>
    <mergeCell ref="R54:AM54"/>
    <mergeCell ref="A55:G55"/>
    <mergeCell ref="H55:L55"/>
    <mergeCell ref="M55:Q55"/>
    <mergeCell ref="R55:AM55"/>
    <mergeCell ref="H52:L52"/>
    <mergeCell ref="M52:Q52"/>
    <mergeCell ref="R52:AM52"/>
    <mergeCell ref="H53:L53"/>
    <mergeCell ref="M53:Q53"/>
    <mergeCell ref="R53:AM53"/>
    <mergeCell ref="AA60:AC60"/>
    <mergeCell ref="AD60:AE60"/>
    <mergeCell ref="AF60:AH60"/>
    <mergeCell ref="AI60:AK60"/>
    <mergeCell ref="AL60:AM60"/>
    <mergeCell ref="H63:L63"/>
    <mergeCell ref="M63:Q63"/>
    <mergeCell ref="R63:AM63"/>
    <mergeCell ref="H56:L56"/>
    <mergeCell ref="M56:Q56"/>
    <mergeCell ref="M60:P60"/>
    <mergeCell ref="Q60:R60"/>
    <mergeCell ref="S60:V60"/>
    <mergeCell ref="W60:Z60"/>
    <mergeCell ref="A66:G66"/>
    <mergeCell ref="H66:L66"/>
    <mergeCell ref="M66:Q66"/>
    <mergeCell ref="R66:AM66"/>
    <mergeCell ref="H67:L67"/>
    <mergeCell ref="M67:Q67"/>
    <mergeCell ref="H64:L64"/>
    <mergeCell ref="M64:Q64"/>
    <mergeCell ref="R64:AM64"/>
    <mergeCell ref="H65:L65"/>
    <mergeCell ref="M65:Q65"/>
    <mergeCell ref="R65:AM65"/>
    <mergeCell ref="A78:R78"/>
    <mergeCell ref="S78:X78"/>
    <mergeCell ref="Y78:AD78"/>
    <mergeCell ref="AE78:AM78"/>
    <mergeCell ref="A79:R79"/>
    <mergeCell ref="S79:X79"/>
    <mergeCell ref="Y79:AD79"/>
    <mergeCell ref="AE79:AM79"/>
    <mergeCell ref="AB72:AM72"/>
    <mergeCell ref="AB73:AM73"/>
    <mergeCell ref="A76:R77"/>
    <mergeCell ref="S76:X77"/>
    <mergeCell ref="Y76:AD77"/>
    <mergeCell ref="AE76:AM77"/>
    <mergeCell ref="A82:R82"/>
    <mergeCell ref="S82:X82"/>
    <mergeCell ref="Y82:AD82"/>
    <mergeCell ref="AE82:AM82"/>
    <mergeCell ref="S86:X86"/>
    <mergeCell ref="Y86:AM86"/>
    <mergeCell ref="A80:R80"/>
    <mergeCell ref="S80:X80"/>
    <mergeCell ref="Y80:AD80"/>
    <mergeCell ref="AE80:AM80"/>
    <mergeCell ref="A81:R81"/>
    <mergeCell ref="S81:X81"/>
    <mergeCell ref="Y81:AD81"/>
    <mergeCell ref="AE81:AM81"/>
    <mergeCell ref="S90:X90"/>
    <mergeCell ref="Y90:AM90"/>
    <mergeCell ref="S91:X91"/>
    <mergeCell ref="Y91:AM91"/>
    <mergeCell ref="S87:X87"/>
    <mergeCell ref="Y87:AM87"/>
    <mergeCell ref="S88:X88"/>
    <mergeCell ref="Y88:AM88"/>
    <mergeCell ref="S89:X89"/>
    <mergeCell ref="Y89:AM89"/>
  </mergeCells>
  <phoneticPr fontId="2"/>
  <dataValidations xWindow="353" yWindow="484" count="19">
    <dataValidation imeMode="disabled" allowBlank="1" showInputMessage="1" showErrorMessage="1" promptTitle="旅費" prompt="職員派遣に係る旅費や宿泊費(税込額)" sqref="H64:L64"/>
    <dataValidation imeMode="disabled" allowBlank="1" showInputMessage="1" showErrorMessage="1" promptTitle="使用料及び賃借料" prompt="訪問サービス提供に必要な車や自転車のリース費用、通所できない利用者の安否確認等のためのタブレットのリース費用(税込額)" sqref="H54:L54"/>
    <dataValidation imeMode="disabled" allowBlank="1" showInputMessage="1" showErrorMessage="1" promptTitle="旅費" prompt="通所サービスの代替サービス提供のための代替場所や利用者宅への旅費など(税込額)" sqref="H52:L52"/>
    <dataValidation allowBlank="1" showInputMessage="1" showErrorMessage="1" promptTitle="品目・数量等" prompt="この欄に書き切れない場合は別紙を用いてください" sqref="R28:AM32 R34:AM34 R51:AM55 R63:AM66"/>
    <dataValidation imeMode="disabled" allowBlank="1" showInputMessage="1" showErrorMessage="1" promptTitle="施設内療養(追加補助分)" prompt="対象者リストエクセルファイルで算定される金額を転記してください" sqref="H39:L39"/>
    <dataValidation imeMode="disabled" allowBlank="1" showInputMessage="1" showErrorMessage="1" promptTitle="施設内療養(従前分)" prompt="対象者リストエクセルファイルで算定される金額を転記してください" sqref="H33:L33"/>
    <dataValidation imeMode="disabled" allowBlank="1" showInputMessage="1" showErrorMessage="1" promptTitle="委託料" prompt="業者に委託した場合の消毒・清掃費用など(税込額)" sqref="H32:L32"/>
    <dataValidation imeMode="disabled" allowBlank="1" showInputMessage="1" showErrorMessage="1" promptTitle="役務費" prompt="職業紹介料など(税込額)" sqref="H31:L31 H53:L53 H65:L65"/>
    <dataValidation imeMode="disabled" allowBlank="1" showInputMessage="1" showErrorMessage="1" promptTitle="需用費" prompt="マスクやプラスチック手袋などの衛生系消耗品費など(税込額)_x000a_※備品は対象外です" sqref="H30:L30"/>
    <dataValidation imeMode="disabled" allowBlank="1" showInputMessage="1" showErrorMessage="1" promptTitle="旅費" prompt="帰宅困難職員の宿泊費など(税込額)" sqref="H29:L29"/>
    <dataValidation imeMode="disabled" allowBlank="1" showInputMessage="1" showErrorMessage="1" promptTitle="賃金・報酬" prompt="超過勤務手当や休日出勤手当など" sqref="H28:L28 H51:L51 H63:L63"/>
    <dataValidation type="whole" imeMode="disabled" allowBlank="1" showInputMessage="1" showErrorMessage="1" sqref="R43:R44">
      <formula1>0</formula1>
      <formula2>20000</formula2>
    </dataValidation>
    <dataValidation imeMode="hiragana" allowBlank="1" showInputMessage="1" showErrorMessage="1" sqref="A76 A85"/>
    <dataValidation imeMode="fullKatakana" allowBlank="1" showInputMessage="1" showErrorMessage="1" sqref="L5:AF5"/>
    <dataValidation imeMode="disabled" allowBlank="1" showInputMessage="1" showErrorMessage="1" sqref="Q8:R8 T8:V8 AG7:AK7 AE43:AM44 H43:L44 H34:L34 H55:L55 H66:L66"/>
    <dataValidation imeMode="halfAlpha" allowBlank="1" showInputMessage="1" showErrorMessage="1" sqref="S46:V47 W46:X46 S68:V72 J68:N72 J58:N59 S58:V59 AM46 J46:N47 AD46:AH46"/>
    <dataValidation imeMode="disabled" allowBlank="1" showInputMessage="1" showErrorMessage="1" prompt="自動計算されますが、自動計算額と異なる場合は手入力で修正ください。" sqref="M29:Q32 M52:Q55 M43:Q44 M34:Q34 M64:Q66"/>
    <dataValidation imeMode="hiragana" allowBlank="1" showInputMessage="1" showErrorMessage="1" sqref="L6:AF6"/>
    <dataValidation type="textLength" imeMode="disabled" operator="equal" allowBlank="1" showInputMessage="1" showErrorMessage="1" error="事業所番号が正しくありません。10桁の番号を入力してください。" promptTitle="介護保険事業所番号" prompt="10桁の事業所番号を入力してください" sqref="AG6:AM6">
      <formula1>10</formula1>
    </dataValidation>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6" max="38" man="1"/>
    <brk id="6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4</xdr:col>
                    <xdr:colOff>76200</xdr:colOff>
                    <xdr:row>10</xdr:row>
                    <xdr:rowOff>171450</xdr:rowOff>
                  </from>
                  <to>
                    <xdr:col>5</xdr:col>
                    <xdr:colOff>142875</xdr:colOff>
                    <xdr:row>10</xdr:row>
                    <xdr:rowOff>361950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4</xdr:col>
                    <xdr:colOff>76200</xdr:colOff>
                    <xdr:row>11</xdr:row>
                    <xdr:rowOff>123825</xdr:rowOff>
                  </from>
                  <to>
                    <xdr:col>5</xdr:col>
                    <xdr:colOff>152400</xdr:colOff>
                    <xdr:row>11</xdr:row>
                    <xdr:rowOff>390525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4</xdr:col>
                    <xdr:colOff>76200</xdr:colOff>
                    <xdr:row>12</xdr:row>
                    <xdr:rowOff>247650</xdr:rowOff>
                  </from>
                  <to>
                    <xdr:col>5</xdr:col>
                    <xdr:colOff>133350</xdr:colOff>
                    <xdr:row>13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3" yWindow="484" count="2">
        <x14:dataValidation type="list" allowBlank="1" showInputMessage="1" showErrorMessage="1">
          <x14:formula1>
            <xm:f>計算用!$A$38:$A$42</xm:f>
          </x14:formula1>
          <xm:sqref>H19:J19</xm:sqref>
        </x14:dataValidation>
        <x14:dataValidation type="list" allowBlank="1" showInputMessage="1" showErrorMessage="1">
          <x14:formula1>
            <xm:f>計算用!$A$2:$A$36</xm:f>
          </x14:formula1>
          <xm:sqref>L7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activeCell="D9" sqref="D9:D10"/>
    </sheetView>
  </sheetViews>
  <sheetFormatPr defaultRowHeight="13.5"/>
  <cols>
    <col min="1" max="1" width="2.125" customWidth="1"/>
    <col min="2" max="2" width="13.5" customWidth="1"/>
    <col min="3" max="3" width="17.125" customWidth="1"/>
    <col min="4" max="4" width="37.625" customWidth="1"/>
    <col min="5" max="8" width="4.625" customWidth="1"/>
  </cols>
  <sheetData>
    <row r="1" spans="1:8" ht="17.25">
      <c r="A1" s="180" t="s">
        <v>128</v>
      </c>
      <c r="B1" s="59"/>
      <c r="C1" s="59"/>
      <c r="D1" s="59"/>
      <c r="E1" s="59"/>
      <c r="F1" s="59"/>
      <c r="G1" s="59"/>
      <c r="H1" s="59"/>
    </row>
    <row r="2" spans="1:8" ht="17.25">
      <c r="A2" s="180"/>
      <c r="B2" s="59"/>
      <c r="C2" s="59"/>
      <c r="D2" s="59"/>
      <c r="E2" s="59"/>
      <c r="F2" s="59"/>
      <c r="G2" s="59"/>
      <c r="H2" s="59"/>
    </row>
    <row r="3" spans="1:8" ht="24" customHeight="1">
      <c r="B3" s="181" t="s">
        <v>129</v>
      </c>
      <c r="C3" s="678" t="str">
        <f>IF(ISBLANK(交付申請書!X9),"",交付申請書!X9)</f>
        <v/>
      </c>
      <c r="D3" s="678"/>
    </row>
    <row r="4" spans="1:8" ht="24" customHeight="1"/>
    <row r="5" spans="1:8" ht="18" customHeight="1">
      <c r="B5" s="679" t="s">
        <v>120</v>
      </c>
      <c r="C5" s="183" t="s">
        <v>121</v>
      </c>
      <c r="D5" s="679" t="s">
        <v>122</v>
      </c>
      <c r="E5" s="174" t="s">
        <v>123</v>
      </c>
      <c r="F5" s="175"/>
      <c r="G5" s="175"/>
      <c r="H5" s="176"/>
    </row>
    <row r="6" spans="1:8" ht="18" customHeight="1">
      <c r="B6" s="679"/>
      <c r="C6" s="182" t="s">
        <v>124</v>
      </c>
      <c r="D6" s="679"/>
      <c r="E6" s="177" t="s">
        <v>125</v>
      </c>
      <c r="F6" s="178" t="s">
        <v>3</v>
      </c>
      <c r="G6" s="178" t="s">
        <v>126</v>
      </c>
      <c r="H6" s="179" t="s">
        <v>127</v>
      </c>
    </row>
    <row r="7" spans="1:8" ht="18" customHeight="1">
      <c r="B7" s="670"/>
      <c r="C7" s="267"/>
      <c r="D7" s="676"/>
      <c r="E7" s="672"/>
      <c r="F7" s="674"/>
      <c r="G7" s="674"/>
      <c r="H7" s="668"/>
    </row>
    <row r="8" spans="1:8" ht="18" customHeight="1">
      <c r="B8" s="671"/>
      <c r="C8" s="268"/>
      <c r="D8" s="677"/>
      <c r="E8" s="673"/>
      <c r="F8" s="675"/>
      <c r="G8" s="675"/>
      <c r="H8" s="669"/>
    </row>
    <row r="9" spans="1:8" ht="18" customHeight="1">
      <c r="B9" s="670"/>
      <c r="C9" s="267"/>
      <c r="D9" s="676"/>
      <c r="E9" s="672"/>
      <c r="F9" s="674"/>
      <c r="G9" s="674"/>
      <c r="H9" s="668"/>
    </row>
    <row r="10" spans="1:8" ht="18" customHeight="1">
      <c r="B10" s="671"/>
      <c r="C10" s="268"/>
      <c r="D10" s="677"/>
      <c r="E10" s="673"/>
      <c r="F10" s="675"/>
      <c r="G10" s="675"/>
      <c r="H10" s="669"/>
    </row>
    <row r="11" spans="1:8" ht="18" customHeight="1">
      <c r="B11" s="670"/>
      <c r="C11" s="267"/>
      <c r="D11" s="676"/>
      <c r="E11" s="672"/>
      <c r="F11" s="674"/>
      <c r="G11" s="674"/>
      <c r="H11" s="668"/>
    </row>
    <row r="12" spans="1:8" ht="18" customHeight="1">
      <c r="B12" s="671"/>
      <c r="C12" s="268"/>
      <c r="D12" s="677"/>
      <c r="E12" s="673"/>
      <c r="F12" s="675"/>
      <c r="G12" s="675"/>
      <c r="H12" s="669"/>
    </row>
    <row r="13" spans="1:8" ht="18" customHeight="1">
      <c r="B13" s="670"/>
      <c r="C13" s="267"/>
      <c r="D13" s="676"/>
      <c r="E13" s="672"/>
      <c r="F13" s="674"/>
      <c r="G13" s="674"/>
      <c r="H13" s="668"/>
    </row>
    <row r="14" spans="1:8" ht="18" customHeight="1">
      <c r="B14" s="671"/>
      <c r="C14" s="268"/>
      <c r="D14" s="677"/>
      <c r="E14" s="673"/>
      <c r="F14" s="675"/>
      <c r="G14" s="675"/>
      <c r="H14" s="669"/>
    </row>
    <row r="15" spans="1:8" ht="18" customHeight="1">
      <c r="B15" s="670"/>
      <c r="C15" s="267"/>
      <c r="D15" s="676"/>
      <c r="E15" s="672"/>
      <c r="F15" s="674"/>
      <c r="G15" s="674"/>
      <c r="H15" s="668"/>
    </row>
    <row r="16" spans="1:8" ht="18" customHeight="1">
      <c r="B16" s="671"/>
      <c r="C16" s="268"/>
      <c r="D16" s="677"/>
      <c r="E16" s="673"/>
      <c r="F16" s="675"/>
      <c r="G16" s="675"/>
      <c r="H16" s="669"/>
    </row>
    <row r="17" spans="2:8" ht="18" customHeight="1">
      <c r="B17" s="670"/>
      <c r="C17" s="267"/>
      <c r="D17" s="676"/>
      <c r="E17" s="672"/>
      <c r="F17" s="674"/>
      <c r="G17" s="674"/>
      <c r="H17" s="668"/>
    </row>
    <row r="18" spans="2:8" ht="18" customHeight="1">
      <c r="B18" s="671"/>
      <c r="C18" s="268"/>
      <c r="D18" s="677"/>
      <c r="E18" s="673"/>
      <c r="F18" s="675"/>
      <c r="G18" s="675"/>
      <c r="H18" s="669"/>
    </row>
    <row r="19" spans="2:8" ht="18" customHeight="1">
      <c r="B19" s="670"/>
      <c r="C19" s="267"/>
      <c r="D19" s="676"/>
      <c r="E19" s="672"/>
      <c r="F19" s="674"/>
      <c r="G19" s="674"/>
      <c r="H19" s="668"/>
    </row>
    <row r="20" spans="2:8" ht="18" customHeight="1">
      <c r="B20" s="671"/>
      <c r="C20" s="268"/>
      <c r="D20" s="677"/>
      <c r="E20" s="673"/>
      <c r="F20" s="675"/>
      <c r="G20" s="675"/>
      <c r="H20" s="669"/>
    </row>
    <row r="21" spans="2:8" ht="18" customHeight="1">
      <c r="B21" s="670"/>
      <c r="C21" s="267"/>
      <c r="D21" s="676"/>
      <c r="E21" s="672"/>
      <c r="F21" s="674"/>
      <c r="G21" s="674"/>
      <c r="H21" s="668"/>
    </row>
    <row r="22" spans="2:8" ht="18" customHeight="1">
      <c r="B22" s="671"/>
      <c r="C22" s="268"/>
      <c r="D22" s="677"/>
      <c r="E22" s="673"/>
      <c r="F22" s="675"/>
      <c r="G22" s="675"/>
      <c r="H22" s="669"/>
    </row>
    <row r="23" spans="2:8" ht="18" customHeight="1">
      <c r="B23" s="670"/>
      <c r="C23" s="267"/>
      <c r="D23" s="676"/>
      <c r="E23" s="672"/>
      <c r="F23" s="674"/>
      <c r="G23" s="674"/>
      <c r="H23" s="668"/>
    </row>
    <row r="24" spans="2:8" ht="18" customHeight="1">
      <c r="B24" s="671"/>
      <c r="C24" s="268"/>
      <c r="D24" s="677"/>
      <c r="E24" s="673"/>
      <c r="F24" s="675"/>
      <c r="G24" s="675"/>
      <c r="H24" s="669"/>
    </row>
    <row r="25" spans="2:8" ht="18" customHeight="1">
      <c r="B25" s="670"/>
      <c r="C25" s="267"/>
      <c r="D25" s="676"/>
      <c r="E25" s="672"/>
      <c r="F25" s="674"/>
      <c r="G25" s="674"/>
      <c r="H25" s="668"/>
    </row>
    <row r="26" spans="2:8" ht="18" customHeight="1">
      <c r="B26" s="671"/>
      <c r="C26" s="268"/>
      <c r="D26" s="677"/>
      <c r="E26" s="673"/>
      <c r="F26" s="675"/>
      <c r="G26" s="675"/>
      <c r="H26" s="669"/>
    </row>
    <row r="27" spans="2:8" ht="18" customHeight="1">
      <c r="B27" s="670"/>
      <c r="C27" s="267"/>
      <c r="D27" s="676"/>
      <c r="E27" s="672"/>
      <c r="F27" s="674"/>
      <c r="G27" s="674"/>
      <c r="H27" s="668"/>
    </row>
    <row r="28" spans="2:8" ht="18" customHeight="1">
      <c r="B28" s="671"/>
      <c r="C28" s="268"/>
      <c r="D28" s="677"/>
      <c r="E28" s="673"/>
      <c r="F28" s="675"/>
      <c r="G28" s="675"/>
      <c r="H28" s="669"/>
    </row>
    <row r="29" spans="2:8" ht="18" customHeight="1">
      <c r="B29" s="670"/>
      <c r="C29" s="267"/>
      <c r="D29" s="676"/>
      <c r="E29" s="672"/>
      <c r="F29" s="674"/>
      <c r="G29" s="674"/>
      <c r="H29" s="668"/>
    </row>
    <row r="30" spans="2:8" ht="18" customHeight="1">
      <c r="B30" s="671"/>
      <c r="C30" s="268"/>
      <c r="D30" s="677"/>
      <c r="E30" s="673"/>
      <c r="F30" s="675"/>
      <c r="G30" s="675"/>
      <c r="H30" s="669"/>
    </row>
    <row r="31" spans="2:8" ht="18" customHeight="1">
      <c r="B31" s="670"/>
      <c r="C31" s="267"/>
      <c r="D31" s="676"/>
      <c r="E31" s="672"/>
      <c r="F31" s="674"/>
      <c r="G31" s="674"/>
      <c r="H31" s="668"/>
    </row>
    <row r="32" spans="2:8" ht="18" customHeight="1">
      <c r="B32" s="671"/>
      <c r="C32" s="268"/>
      <c r="D32" s="677"/>
      <c r="E32" s="673"/>
      <c r="F32" s="675"/>
      <c r="G32" s="675"/>
      <c r="H32" s="669"/>
    </row>
    <row r="33" spans="2:8" ht="18" customHeight="1">
      <c r="B33" s="670"/>
      <c r="C33" s="267"/>
      <c r="D33" s="676"/>
      <c r="E33" s="672"/>
      <c r="F33" s="674"/>
      <c r="G33" s="674"/>
      <c r="H33" s="668"/>
    </row>
    <row r="34" spans="2:8" ht="18" customHeight="1">
      <c r="B34" s="671"/>
      <c r="C34" s="268"/>
      <c r="D34" s="677"/>
      <c r="E34" s="673"/>
      <c r="F34" s="675"/>
      <c r="G34" s="675"/>
      <c r="H34" s="669"/>
    </row>
    <row r="35" spans="2:8" ht="18" customHeight="1">
      <c r="B35" s="670"/>
      <c r="C35" s="267"/>
      <c r="D35" s="676"/>
      <c r="E35" s="672"/>
      <c r="F35" s="674"/>
      <c r="G35" s="674"/>
      <c r="H35" s="668"/>
    </row>
    <row r="36" spans="2:8" ht="18" customHeight="1">
      <c r="B36" s="671"/>
      <c r="C36" s="268"/>
      <c r="D36" s="677"/>
      <c r="E36" s="673"/>
      <c r="F36" s="675"/>
      <c r="G36" s="675"/>
      <c r="H36" s="669"/>
    </row>
    <row r="37" spans="2:8" ht="18" customHeight="1">
      <c r="B37" s="670"/>
      <c r="C37" s="267"/>
      <c r="D37" s="676"/>
      <c r="E37" s="672"/>
      <c r="F37" s="674"/>
      <c r="G37" s="674"/>
      <c r="H37" s="668"/>
    </row>
    <row r="38" spans="2:8" ht="18" customHeight="1">
      <c r="B38" s="671"/>
      <c r="C38" s="268"/>
      <c r="D38" s="677"/>
      <c r="E38" s="673"/>
      <c r="F38" s="675"/>
      <c r="G38" s="675"/>
      <c r="H38" s="669"/>
    </row>
    <row r="40" spans="2:8">
      <c r="B40" t="s">
        <v>130</v>
      </c>
    </row>
    <row r="41" spans="2:8" ht="13.5" customHeight="1">
      <c r="B41" s="680" t="s">
        <v>131</v>
      </c>
      <c r="C41" s="680"/>
      <c r="D41" s="680"/>
      <c r="E41" s="680"/>
      <c r="F41" s="680"/>
      <c r="G41" s="680"/>
      <c r="H41" s="680"/>
    </row>
    <row r="42" spans="2:8">
      <c r="B42" t="s">
        <v>132</v>
      </c>
    </row>
  </sheetData>
  <sheetProtection algorithmName="SHA-512" hashValue="htWImtKf7HgMguAAtifwWV/odNcxZRYLjaI8v+wCFBmgwT/vnqfVynmZ2x/qZAtfSDdlyDWxq73Mg9+Ba9e9dw==" saltValue="q1Y+xVhueifLOE7Mbgc40g==" spinCount="100000" sheet="1" formatCells="0" formatColumns="0" formatRows="0" selectLockedCells="1"/>
  <mergeCells count="100">
    <mergeCell ref="D29:D30"/>
    <mergeCell ref="D31:D32"/>
    <mergeCell ref="D33:D34"/>
    <mergeCell ref="D35:D36"/>
    <mergeCell ref="D37:D38"/>
    <mergeCell ref="D17:D18"/>
    <mergeCell ref="D19:D20"/>
    <mergeCell ref="D21:D22"/>
    <mergeCell ref="D23:D24"/>
    <mergeCell ref="D25:D26"/>
    <mergeCell ref="D7:D8"/>
    <mergeCell ref="D9:D10"/>
    <mergeCell ref="D11:D12"/>
    <mergeCell ref="D13:D14"/>
    <mergeCell ref="D15:D16"/>
    <mergeCell ref="G9:G10"/>
    <mergeCell ref="H9:H10"/>
    <mergeCell ref="B5:B6"/>
    <mergeCell ref="D5:D6"/>
    <mergeCell ref="B41:H41"/>
    <mergeCell ref="E7:E8"/>
    <mergeCell ref="B7:B8"/>
    <mergeCell ref="F7:F8"/>
    <mergeCell ref="G7:G8"/>
    <mergeCell ref="H7:H8"/>
    <mergeCell ref="G13:G14"/>
    <mergeCell ref="H13:H14"/>
    <mergeCell ref="B11:B12"/>
    <mergeCell ref="E11:E12"/>
    <mergeCell ref="F11:F12"/>
    <mergeCell ref="G11:G12"/>
    <mergeCell ref="H11:H12"/>
    <mergeCell ref="H29:H30"/>
    <mergeCell ref="B15:B16"/>
    <mergeCell ref="E15:E16"/>
    <mergeCell ref="F15:F16"/>
    <mergeCell ref="G15:G16"/>
    <mergeCell ref="H15:H16"/>
    <mergeCell ref="B29:B30"/>
    <mergeCell ref="E29:E30"/>
    <mergeCell ref="F29:F30"/>
    <mergeCell ref="G29:G30"/>
    <mergeCell ref="H17:H18"/>
    <mergeCell ref="F19:F20"/>
    <mergeCell ref="G19:G20"/>
    <mergeCell ref="H19:H20"/>
    <mergeCell ref="G17:G18"/>
    <mergeCell ref="H31:H32"/>
    <mergeCell ref="B37:B38"/>
    <mergeCell ref="E37:E38"/>
    <mergeCell ref="F37:F38"/>
    <mergeCell ref="G37:G38"/>
    <mergeCell ref="H37:H38"/>
    <mergeCell ref="B31:B32"/>
    <mergeCell ref="E31:E32"/>
    <mergeCell ref="F31:F32"/>
    <mergeCell ref="G31:G32"/>
    <mergeCell ref="H35:H36"/>
    <mergeCell ref="B33:B34"/>
    <mergeCell ref="E33:E34"/>
    <mergeCell ref="F33:F34"/>
    <mergeCell ref="G33:G34"/>
    <mergeCell ref="H33:H34"/>
    <mergeCell ref="B35:B36"/>
    <mergeCell ref="E35:E36"/>
    <mergeCell ref="F35:F36"/>
    <mergeCell ref="G35:G36"/>
    <mergeCell ref="C3:D3"/>
    <mergeCell ref="B17:B18"/>
    <mergeCell ref="E17:E18"/>
    <mergeCell ref="F17:F18"/>
    <mergeCell ref="B13:B14"/>
    <mergeCell ref="E13:E14"/>
    <mergeCell ref="F13:F14"/>
    <mergeCell ref="B9:B10"/>
    <mergeCell ref="E9:E10"/>
    <mergeCell ref="F9:F10"/>
    <mergeCell ref="B19:B20"/>
    <mergeCell ref="E19:E20"/>
    <mergeCell ref="H23:H24"/>
    <mergeCell ref="B21:B22"/>
    <mergeCell ref="E21:E22"/>
    <mergeCell ref="F21:F22"/>
    <mergeCell ref="G21:G22"/>
    <mergeCell ref="H21:H22"/>
    <mergeCell ref="B23:B24"/>
    <mergeCell ref="E23:E24"/>
    <mergeCell ref="F23:F24"/>
    <mergeCell ref="G23:G24"/>
    <mergeCell ref="H27:H28"/>
    <mergeCell ref="B25:B26"/>
    <mergeCell ref="E25:E26"/>
    <mergeCell ref="F25:F26"/>
    <mergeCell ref="G25:G26"/>
    <mergeCell ref="H25:H26"/>
    <mergeCell ref="B27:B28"/>
    <mergeCell ref="E27:E28"/>
    <mergeCell ref="F27:F28"/>
    <mergeCell ref="G27:G28"/>
    <mergeCell ref="D27:D28"/>
  </mergeCells>
  <phoneticPr fontId="2"/>
  <dataValidations count="2">
    <dataValidation type="list" allowBlank="1" showInputMessage="1" showErrorMessage="1" sqref="E7 E9 E11 E13 E15 E29 E37 E31 E33 E35 E17 E19 E21 E23 E25 E27">
      <formula1>"T,S,H"</formula1>
    </dataValidation>
    <dataValidation imeMode="disabled" allowBlank="1" showInputMessage="1" showErrorMessage="1" sqref="F7:H38"/>
  </dataValidations>
  <printOptions horizontalCentered="1"/>
  <pageMargins left="0.70866141732283472" right="0.70866141732283472" top="0.74803149606299213" bottom="0.74803149606299213" header="0.51181102362204722" footer="0.31496062992125984"/>
  <pageSetup paperSize="9" orientation="portrait" blackAndWhite="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zoomScaleNormal="100" workbookViewId="0">
      <selection activeCell="A11" sqref="A11"/>
    </sheetView>
  </sheetViews>
  <sheetFormatPr defaultRowHeight="13.5"/>
  <cols>
    <col min="1" max="1" width="49.125" bestFit="1" customWidth="1"/>
    <col min="2" max="2" width="9.125" customWidth="1"/>
    <col min="5" max="5" width="9.125" customWidth="1"/>
  </cols>
  <sheetData>
    <row r="1" spans="1:7">
      <c r="B1" s="59" t="s">
        <v>70</v>
      </c>
      <c r="C1" s="59" t="s">
        <v>71</v>
      </c>
      <c r="D1" s="19" t="s">
        <v>72</v>
      </c>
      <c r="E1" s="59"/>
    </row>
    <row r="2" spans="1:7">
      <c r="A2" t="s">
        <v>30</v>
      </c>
      <c r="B2" s="18">
        <v>537</v>
      </c>
      <c r="C2" s="18">
        <v>537</v>
      </c>
      <c r="D2" s="18">
        <v>268</v>
      </c>
      <c r="E2" t="s">
        <v>36</v>
      </c>
      <c r="G2" s="18"/>
    </row>
    <row r="3" spans="1:7">
      <c r="A3" t="s">
        <v>31</v>
      </c>
      <c r="B3" s="18">
        <v>684</v>
      </c>
      <c r="C3" s="18">
        <v>684</v>
      </c>
      <c r="D3" s="18">
        <v>342</v>
      </c>
      <c r="E3" t="s">
        <v>36</v>
      </c>
      <c r="G3" s="18"/>
    </row>
    <row r="4" spans="1:7">
      <c r="A4" t="s">
        <v>32</v>
      </c>
      <c r="B4" s="18">
        <v>889</v>
      </c>
      <c r="C4" s="18">
        <v>889</v>
      </c>
      <c r="D4" s="18">
        <v>445</v>
      </c>
      <c r="E4" t="s">
        <v>36</v>
      </c>
      <c r="G4" s="18"/>
    </row>
    <row r="5" spans="1:7">
      <c r="A5" s="2" t="s">
        <v>51</v>
      </c>
      <c r="B5" s="18">
        <v>231</v>
      </c>
      <c r="C5" s="18">
        <v>231</v>
      </c>
      <c r="D5" s="18">
        <v>115</v>
      </c>
      <c r="E5" t="s">
        <v>36</v>
      </c>
      <c r="G5" s="18"/>
    </row>
    <row r="6" spans="1:7">
      <c r="A6" t="s">
        <v>7</v>
      </c>
      <c r="B6" s="18">
        <v>226</v>
      </c>
      <c r="C6" s="18">
        <v>226</v>
      </c>
      <c r="D6" s="18">
        <v>113</v>
      </c>
      <c r="E6" t="s">
        <v>36</v>
      </c>
      <c r="G6" s="18"/>
    </row>
    <row r="7" spans="1:7">
      <c r="A7" t="s">
        <v>33</v>
      </c>
      <c r="B7" s="18">
        <v>564</v>
      </c>
      <c r="C7" s="18">
        <v>564</v>
      </c>
      <c r="D7" s="18">
        <v>282</v>
      </c>
      <c r="E7" t="s">
        <v>36</v>
      </c>
      <c r="G7" s="18"/>
    </row>
    <row r="8" spans="1:7">
      <c r="A8" t="s">
        <v>34</v>
      </c>
      <c r="B8" s="18">
        <v>710</v>
      </c>
      <c r="C8" s="18">
        <v>710</v>
      </c>
      <c r="D8" s="18">
        <v>355</v>
      </c>
      <c r="E8" t="s">
        <v>36</v>
      </c>
      <c r="G8" s="18"/>
    </row>
    <row r="9" spans="1:7">
      <c r="A9" t="s">
        <v>35</v>
      </c>
      <c r="B9" s="18">
        <v>1133</v>
      </c>
      <c r="C9" s="18">
        <v>1133</v>
      </c>
      <c r="D9" s="18">
        <v>567</v>
      </c>
      <c r="E9" t="s">
        <v>36</v>
      </c>
      <c r="G9" s="18"/>
    </row>
    <row r="10" spans="1:7">
      <c r="A10" s="272" t="s">
        <v>29</v>
      </c>
      <c r="B10" s="18">
        <v>27</v>
      </c>
      <c r="C10" s="70"/>
      <c r="D10" s="18">
        <v>13</v>
      </c>
      <c r="E10" t="s">
        <v>37</v>
      </c>
      <c r="G10" s="18"/>
    </row>
    <row r="11" spans="1:7">
      <c r="A11" s="272" t="s">
        <v>24</v>
      </c>
      <c r="B11" s="18">
        <v>27</v>
      </c>
      <c r="C11" s="70"/>
      <c r="D11" s="18">
        <v>13</v>
      </c>
      <c r="E11" t="s">
        <v>37</v>
      </c>
      <c r="G11" s="18"/>
    </row>
    <row r="12" spans="1:7">
      <c r="A12" t="s">
        <v>8</v>
      </c>
      <c r="B12" s="18">
        <v>320</v>
      </c>
      <c r="C12" s="70"/>
      <c r="D12" s="18">
        <v>160</v>
      </c>
      <c r="E12" t="s">
        <v>36</v>
      </c>
      <c r="G12" s="18"/>
    </row>
    <row r="13" spans="1:7">
      <c r="A13" t="s">
        <v>9</v>
      </c>
      <c r="B13" s="18">
        <v>339</v>
      </c>
      <c r="C13" s="70"/>
      <c r="D13" s="18">
        <v>169</v>
      </c>
      <c r="E13" t="s">
        <v>36</v>
      </c>
      <c r="G13" s="18"/>
    </row>
    <row r="14" spans="1:7">
      <c r="A14" t="s">
        <v>10</v>
      </c>
      <c r="B14" s="18">
        <v>311</v>
      </c>
      <c r="C14" s="70"/>
      <c r="D14" s="18">
        <v>156</v>
      </c>
      <c r="E14" t="s">
        <v>36</v>
      </c>
      <c r="G14" s="18"/>
    </row>
    <row r="15" spans="1:7">
      <c r="A15" t="s">
        <v>11</v>
      </c>
      <c r="B15" s="18">
        <v>137</v>
      </c>
      <c r="C15" s="70"/>
      <c r="D15" s="18">
        <v>68</v>
      </c>
      <c r="E15" t="s">
        <v>36</v>
      </c>
      <c r="G15" s="18"/>
    </row>
    <row r="16" spans="1:7">
      <c r="A16" t="s">
        <v>12</v>
      </c>
      <c r="B16" s="18">
        <v>508</v>
      </c>
      <c r="C16" s="70"/>
      <c r="D16" s="18">
        <v>254</v>
      </c>
      <c r="E16" t="s">
        <v>36</v>
      </c>
      <c r="G16" s="18"/>
    </row>
    <row r="17" spans="1:7">
      <c r="A17" t="s">
        <v>13</v>
      </c>
      <c r="B17" s="18">
        <v>204</v>
      </c>
      <c r="C17" s="70"/>
      <c r="D17" s="18">
        <v>102</v>
      </c>
      <c r="E17" t="s">
        <v>36</v>
      </c>
      <c r="G17" s="18"/>
    </row>
    <row r="18" spans="1:7">
      <c r="A18" t="s">
        <v>14</v>
      </c>
      <c r="B18" s="18">
        <v>148</v>
      </c>
      <c r="C18" s="70"/>
      <c r="D18" s="18">
        <v>74</v>
      </c>
      <c r="E18" t="s">
        <v>36</v>
      </c>
      <c r="G18" s="18"/>
    </row>
    <row r="19" spans="1:7">
      <c r="A19" t="s">
        <v>15</v>
      </c>
      <c r="B19" s="70"/>
      <c r="C19" s="70"/>
      <c r="D19" s="18">
        <v>282</v>
      </c>
      <c r="E19" t="s">
        <v>36</v>
      </c>
      <c r="G19" s="18"/>
    </row>
    <row r="20" spans="1:7">
      <c r="A20" s="52" t="s">
        <v>64</v>
      </c>
      <c r="B20" s="18">
        <v>33</v>
      </c>
      <c r="C20" s="70"/>
      <c r="D20" s="18">
        <v>16</v>
      </c>
      <c r="E20" t="s">
        <v>36</v>
      </c>
      <c r="G20" s="18"/>
    </row>
    <row r="21" spans="1:7">
      <c r="A21" t="s">
        <v>16</v>
      </c>
      <c r="B21" s="18">
        <v>475</v>
      </c>
      <c r="C21" s="70"/>
      <c r="D21" s="18">
        <v>237</v>
      </c>
      <c r="E21" t="s">
        <v>36</v>
      </c>
      <c r="G21" s="18"/>
    </row>
    <row r="22" spans="1:7">
      <c r="A22" t="s">
        <v>17</v>
      </c>
      <c r="B22" s="18">
        <v>638</v>
      </c>
      <c r="C22" s="70"/>
      <c r="D22" s="18">
        <v>319</v>
      </c>
      <c r="E22" t="s">
        <v>36</v>
      </c>
      <c r="G22" s="18"/>
    </row>
    <row r="23" spans="1:7">
      <c r="A23" s="272" t="s">
        <v>18</v>
      </c>
      <c r="B23" s="18">
        <v>38</v>
      </c>
      <c r="C23" s="70"/>
      <c r="D23" s="18">
        <v>19</v>
      </c>
      <c r="E23" t="s">
        <v>37</v>
      </c>
      <c r="G23" s="18"/>
    </row>
    <row r="24" spans="1:7">
      <c r="A24" s="272" t="s">
        <v>19</v>
      </c>
      <c r="B24" s="18">
        <v>40</v>
      </c>
      <c r="C24" s="70"/>
      <c r="D24" s="18">
        <v>20</v>
      </c>
      <c r="E24" t="s">
        <v>37</v>
      </c>
      <c r="G24" s="18"/>
    </row>
    <row r="25" spans="1:7">
      <c r="A25" s="272" t="s">
        <v>20</v>
      </c>
      <c r="B25" s="18">
        <v>38</v>
      </c>
      <c r="C25" s="70"/>
      <c r="D25" s="18">
        <v>19</v>
      </c>
      <c r="E25" t="s">
        <v>37</v>
      </c>
      <c r="G25" s="18"/>
    </row>
    <row r="26" spans="1:7">
      <c r="A26" s="272" t="s">
        <v>21</v>
      </c>
      <c r="B26" s="18">
        <v>48</v>
      </c>
      <c r="C26" s="70"/>
      <c r="D26" s="18">
        <v>24</v>
      </c>
      <c r="E26" t="s">
        <v>37</v>
      </c>
      <c r="G26" s="18"/>
    </row>
    <row r="27" spans="1:7">
      <c r="A27" s="272" t="s">
        <v>22</v>
      </c>
      <c r="B27" s="18">
        <v>43</v>
      </c>
      <c r="C27" s="70"/>
      <c r="D27" s="18">
        <v>21</v>
      </c>
      <c r="E27" t="s">
        <v>37</v>
      </c>
      <c r="G27" s="18"/>
    </row>
    <row r="28" spans="1:7">
      <c r="A28" s="272" t="s">
        <v>23</v>
      </c>
      <c r="B28" s="18">
        <v>36</v>
      </c>
      <c r="C28" s="70"/>
      <c r="D28" s="18">
        <v>18</v>
      </c>
      <c r="E28" t="s">
        <v>37</v>
      </c>
      <c r="G28" s="18"/>
    </row>
    <row r="29" spans="1:7">
      <c r="A29" s="272" t="s">
        <v>38</v>
      </c>
      <c r="B29" s="18">
        <v>37</v>
      </c>
      <c r="C29" s="70"/>
      <c r="D29" s="18">
        <v>19</v>
      </c>
      <c r="E29" t="s">
        <v>37</v>
      </c>
      <c r="G29" s="18"/>
    </row>
    <row r="30" spans="1:7">
      <c r="A30" s="272" t="s">
        <v>39</v>
      </c>
      <c r="B30" s="18">
        <v>35</v>
      </c>
      <c r="C30" s="70"/>
      <c r="D30" s="18">
        <v>18</v>
      </c>
      <c r="E30" t="s">
        <v>37</v>
      </c>
      <c r="G30" s="18"/>
    </row>
    <row r="31" spans="1:7">
      <c r="A31" s="272" t="s">
        <v>40</v>
      </c>
      <c r="B31" s="18">
        <v>37</v>
      </c>
      <c r="C31" s="70"/>
      <c r="D31" s="18">
        <v>19</v>
      </c>
      <c r="E31" t="s">
        <v>37</v>
      </c>
      <c r="G31" s="18"/>
    </row>
    <row r="32" spans="1:7">
      <c r="A32" s="272" t="s">
        <v>41</v>
      </c>
      <c r="B32" s="18">
        <v>35</v>
      </c>
      <c r="C32" s="70"/>
      <c r="D32" s="18">
        <v>18</v>
      </c>
      <c r="E32" t="s">
        <v>37</v>
      </c>
      <c r="G32" s="18"/>
    </row>
    <row r="33" spans="1:11">
      <c r="A33" s="272" t="s">
        <v>42</v>
      </c>
      <c r="B33" s="18">
        <v>37</v>
      </c>
      <c r="C33" s="70"/>
      <c r="D33" s="18">
        <v>19</v>
      </c>
      <c r="E33" t="s">
        <v>37</v>
      </c>
      <c r="G33" s="18"/>
    </row>
    <row r="34" spans="1:11">
      <c r="A34" s="272" t="s">
        <v>43</v>
      </c>
      <c r="B34" s="18">
        <v>35</v>
      </c>
      <c r="C34" s="70"/>
      <c r="D34" s="18">
        <v>18</v>
      </c>
      <c r="E34" t="s">
        <v>37</v>
      </c>
      <c r="G34" s="18"/>
    </row>
    <row r="35" spans="1:11">
      <c r="A35" s="272" t="s">
        <v>44</v>
      </c>
      <c r="B35" s="18">
        <v>37</v>
      </c>
      <c r="C35" s="70"/>
      <c r="D35" s="18">
        <v>19</v>
      </c>
      <c r="E35" t="s">
        <v>37</v>
      </c>
      <c r="G35" s="18"/>
    </row>
    <row r="36" spans="1:11">
      <c r="A36" s="272" t="s">
        <v>45</v>
      </c>
      <c r="B36" s="18">
        <v>35</v>
      </c>
      <c r="C36" s="70"/>
      <c r="D36" s="18">
        <v>18</v>
      </c>
      <c r="E36" t="s">
        <v>37</v>
      </c>
      <c r="G36" s="18"/>
    </row>
    <row r="38" spans="1:11">
      <c r="A38" t="s">
        <v>46</v>
      </c>
      <c r="B38" s="21"/>
      <c r="C38" s="21"/>
      <c r="D38" s="21"/>
      <c r="E38" s="21"/>
      <c r="F38" s="17"/>
      <c r="G38" s="24"/>
      <c r="K38" s="4"/>
    </row>
    <row r="39" spans="1:11">
      <c r="A39" t="s">
        <v>47</v>
      </c>
      <c r="B39" s="25"/>
      <c r="C39" s="25"/>
      <c r="D39" s="25"/>
      <c r="E39" s="25"/>
      <c r="F39" s="17"/>
      <c r="G39" s="24"/>
    </row>
    <row r="40" spans="1:11">
      <c r="A40" t="s">
        <v>48</v>
      </c>
    </row>
    <row r="41" spans="1:11">
      <c r="A41" t="s">
        <v>49</v>
      </c>
    </row>
    <row r="42" spans="1:11">
      <c r="A42" t="s">
        <v>165</v>
      </c>
    </row>
    <row r="43" spans="1:11">
      <c r="A43" s="53" t="s">
        <v>66</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チェックリスト</vt:lpstr>
      <vt:lpstr>（始めにお読みください）作成方法</vt:lpstr>
      <vt:lpstr>交付申請書</vt:lpstr>
      <vt:lpstr>申請一覧</vt:lpstr>
      <vt:lpstr>個票1</vt:lpstr>
      <vt:lpstr>R3申請一覧</vt:lpstr>
      <vt:lpstr>R3個票1</vt:lpstr>
      <vt:lpstr>役員名簿</vt:lpstr>
      <vt:lpstr>計算用</vt:lpstr>
      <vt:lpstr>'R3個票1'!Print_Area</vt:lpstr>
      <vt:lpstr>'R3申請一覧'!Print_Area</vt:lpstr>
      <vt:lpstr>チェックリスト!Print_Area</vt:lpstr>
      <vt:lpstr>個票1!Print_Area</vt:lpstr>
      <vt:lpstr>交付申請書!Print_Area</vt:lpstr>
      <vt:lpstr>申請一覧!Print_Area</vt:lpstr>
      <vt:lpstr>'R3申請一覧'!Print_Titles</vt:lpstr>
      <vt:lpstr>申請一覧!Print_Titles</vt:lpstr>
      <vt:lpstr>'R3申請一覧'!サービス種別</vt:lpstr>
      <vt:lpstr>サービス種別</vt:lpstr>
      <vt:lpstr>ラジオボタン</vt:lpstr>
      <vt:lpstr>単価表</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130133</cp:lastModifiedBy>
  <cp:lastPrinted>2022-05-10T07:17:55Z</cp:lastPrinted>
  <dcterms:created xsi:type="dcterms:W3CDTF">2018-06-19T01:27:02Z</dcterms:created>
  <dcterms:modified xsi:type="dcterms:W3CDTF">2023-08-30T04:46:12Z</dcterms:modified>
</cp:coreProperties>
</file>